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ACHHÄNDLER\1 Laden\"/>
    </mc:Choice>
  </mc:AlternateContent>
  <xr:revisionPtr revIDLastSave="0" documentId="13_ncr:1_{79399E68-57EF-47FB-A5ED-768A09DC3278}" xr6:coauthVersionLast="36" xr6:coauthVersionMax="36" xr10:uidLastSave="{00000000-0000-0000-0000-000000000000}"/>
  <bookViews>
    <workbookView xWindow="0" yWindow="0" windowWidth="24936" windowHeight="12408" xr2:uid="{960E835D-2176-4514-BD6E-6AF2C2140405}"/>
  </bookViews>
  <sheets>
    <sheet name="Liste WEB 2026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5" l="1"/>
  <c r="H27" i="5"/>
  <c r="H26" i="5"/>
  <c r="H25" i="5"/>
  <c r="H24" i="5"/>
  <c r="H23" i="5"/>
  <c r="H22" i="5"/>
  <c r="H21" i="5"/>
  <c r="H20" i="5"/>
  <c r="H185" i="5"/>
  <c r="H114" i="5"/>
  <c r="H104" i="5"/>
  <c r="H41" i="5"/>
  <c r="H169" i="5"/>
  <c r="H50" i="5"/>
  <c r="H49" i="5"/>
  <c r="H48" i="5"/>
  <c r="H47" i="5"/>
  <c r="H46" i="5"/>
  <c r="H45" i="5"/>
  <c r="H103" i="5"/>
  <c r="H131" i="5"/>
  <c r="H146" i="5"/>
  <c r="H102" i="5"/>
  <c r="H165" i="5"/>
  <c r="H79" i="5"/>
  <c r="H130" i="5"/>
  <c r="H18" i="5"/>
  <c r="H17" i="5"/>
  <c r="H16" i="5"/>
  <c r="H164" i="5"/>
  <c r="H163" i="5"/>
  <c r="H162" i="5"/>
  <c r="H161" i="5"/>
  <c r="H160" i="5"/>
  <c r="H159" i="5"/>
  <c r="H158" i="5"/>
  <c r="H157" i="5"/>
  <c r="H112" i="5"/>
  <c r="H245" i="5"/>
  <c r="H244" i="5"/>
  <c r="H243" i="5"/>
  <c r="H184" i="5"/>
  <c r="H183" i="5"/>
  <c r="H182" i="5"/>
  <c r="H126" i="5"/>
  <c r="H111" i="5"/>
  <c r="H35" i="5"/>
  <c r="H222" i="5"/>
  <c r="H181" i="5"/>
  <c r="H180" i="5"/>
  <c r="H179" i="5"/>
  <c r="H156" i="5"/>
  <c r="H223" i="5"/>
  <c r="H123" i="5"/>
  <c r="H122" i="5"/>
  <c r="H106" i="5"/>
  <c r="H52" i="5"/>
  <c r="H15" i="5"/>
  <c r="H14" i="5"/>
  <c r="H13" i="5"/>
  <c r="H178" i="5"/>
  <c r="H143" i="5"/>
  <c r="H155" i="5"/>
  <c r="H125" i="5"/>
  <c r="H147" i="5"/>
  <c r="H248" i="5"/>
  <c r="H54" i="5"/>
  <c r="H9" i="5"/>
  <c r="H8" i="5"/>
  <c r="H101" i="5"/>
  <c r="H121" i="5"/>
  <c r="H193" i="5"/>
  <c r="H118" i="5"/>
  <c r="H117" i="5"/>
  <c r="H239" i="5"/>
  <c r="H234" i="5"/>
  <c r="H227" i="5"/>
  <c r="H226" i="5"/>
  <c r="H120" i="5"/>
  <c r="H119" i="5"/>
  <c r="H100" i="5"/>
  <c r="H99" i="5"/>
  <c r="H98" i="5"/>
  <c r="H97" i="5"/>
  <c r="H96" i="5"/>
  <c r="H95" i="5"/>
  <c r="H94" i="5"/>
  <c r="H93" i="5"/>
  <c r="H92" i="5"/>
  <c r="H91" i="5"/>
  <c r="H90" i="5"/>
  <c r="H89" i="5"/>
  <c r="H34" i="5"/>
  <c r="H33" i="5"/>
  <c r="H32" i="5"/>
  <c r="H31" i="5"/>
  <c r="H53" i="5"/>
  <c r="H124" i="5"/>
  <c r="H233" i="5"/>
  <c r="H39" i="5"/>
  <c r="H249" i="5"/>
  <c r="H87" i="5"/>
  <c r="H57" i="5"/>
  <c r="H110" i="5"/>
  <c r="H109" i="5"/>
  <c r="H108" i="5"/>
  <c r="H154" i="5"/>
  <c r="H153" i="5"/>
  <c r="H107" i="5"/>
  <c r="H232" i="5"/>
  <c r="H30" i="5"/>
  <c r="H19" i="5"/>
  <c r="H7" i="5"/>
  <c r="H142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256" i="5"/>
  <c r="H141" i="5"/>
  <c r="H177" i="5"/>
  <c r="H176" i="5"/>
  <c r="H175" i="5"/>
  <c r="H174" i="5"/>
  <c r="H173" i="5"/>
  <c r="H166" i="5"/>
  <c r="H151" i="5"/>
  <c r="H150" i="5"/>
  <c r="H231" i="5"/>
  <c r="H28" i="5"/>
  <c r="H225" i="5"/>
  <c r="H224" i="5"/>
  <c r="H105" i="5"/>
  <c r="H61" i="5"/>
  <c r="H60" i="5"/>
  <c r="H140" i="5"/>
  <c r="H12" i="5"/>
  <c r="H11" i="5"/>
  <c r="H77" i="5"/>
  <c r="H188" i="5"/>
  <c r="H76" i="5"/>
  <c r="H250" i="5"/>
  <c r="H58" i="5"/>
  <c r="H10" i="5"/>
  <c r="H80" i="5"/>
</calcChain>
</file>

<file path=xl/sharedStrings.xml><?xml version="1.0" encoding="utf-8"?>
<sst xmlns="http://schemas.openxmlformats.org/spreadsheetml/2006/main" count="889" uniqueCount="500">
  <si>
    <t>Gruppe</t>
  </si>
  <si>
    <t>Hersteller</t>
  </si>
  <si>
    <t>Typ</t>
  </si>
  <si>
    <t>Bemerkung</t>
  </si>
  <si>
    <t>UVP</t>
  </si>
  <si>
    <t>Rabatt</t>
  </si>
  <si>
    <t>Angebot</t>
  </si>
  <si>
    <t>Stimmgerät</t>
  </si>
  <si>
    <t>Korg</t>
  </si>
  <si>
    <t>OT-120</t>
  </si>
  <si>
    <t>TM-60</t>
  </si>
  <si>
    <t>PB-Q4</t>
  </si>
  <si>
    <t>CM-300</t>
  </si>
  <si>
    <t>AW-LT100M</t>
  </si>
  <si>
    <t>Pitchclip 2</t>
  </si>
  <si>
    <t>Minipitch-WH</t>
  </si>
  <si>
    <t>Ukuele</t>
  </si>
  <si>
    <t>Minipitch-BL</t>
  </si>
  <si>
    <t>Gewa</t>
  </si>
  <si>
    <t>CLP-1</t>
  </si>
  <si>
    <t>Studiomonitor</t>
  </si>
  <si>
    <t>EST</t>
  </si>
  <si>
    <t>aktive 05</t>
  </si>
  <si>
    <t>Melodika</t>
  </si>
  <si>
    <t>Hohner</t>
  </si>
  <si>
    <t>Airbord Rasta</t>
  </si>
  <si>
    <t>Flötentasche</t>
  </si>
  <si>
    <t>Moeck</t>
  </si>
  <si>
    <t>Ziege</t>
  </si>
  <si>
    <t>Tiger</t>
  </si>
  <si>
    <t>Affe</t>
  </si>
  <si>
    <t>Löwe</t>
  </si>
  <si>
    <t>Sound Expander</t>
  </si>
  <si>
    <t>V3 Sound</t>
  </si>
  <si>
    <t>Desktop 521TR</t>
  </si>
  <si>
    <t>Gitarrenseiten</t>
  </si>
  <si>
    <t>Ernie Ball</t>
  </si>
  <si>
    <t>Light 3004</t>
  </si>
  <si>
    <t>Acoustic Guitar</t>
  </si>
  <si>
    <t>Beefy Botton</t>
  </si>
  <si>
    <t>Nickel</t>
  </si>
  <si>
    <t>Everlast</t>
  </si>
  <si>
    <t>regular Slinky</t>
  </si>
  <si>
    <t>Earthwood light</t>
  </si>
  <si>
    <t>3er Pack</t>
  </si>
  <si>
    <t>Custom Gauge 10</t>
  </si>
  <si>
    <t>Custom Gauge 46</t>
  </si>
  <si>
    <t>Custom Gauge 36</t>
  </si>
  <si>
    <t>Custom Gauge 26</t>
  </si>
  <si>
    <t>Custom Gauge 17</t>
  </si>
  <si>
    <t>Custom Gauge 13</t>
  </si>
  <si>
    <t>Ukuele Strings black</t>
  </si>
  <si>
    <t>ukuele Strings clear</t>
  </si>
  <si>
    <t>Fußbank</t>
  </si>
  <si>
    <t>schwarz</t>
  </si>
  <si>
    <t>Gitarrenspielhilfe</t>
  </si>
  <si>
    <t>K&amp;M</t>
  </si>
  <si>
    <t>Plektrenhalter</t>
  </si>
  <si>
    <t>Axis Capo Black</t>
  </si>
  <si>
    <t>Capo</t>
  </si>
  <si>
    <t>Axis Capo Silver</t>
  </si>
  <si>
    <t>Fire Stone</t>
  </si>
  <si>
    <t>Shubb</t>
  </si>
  <si>
    <t>Midifunk</t>
  </si>
  <si>
    <t>CME</t>
  </si>
  <si>
    <t>Widi Master</t>
  </si>
  <si>
    <t>Harmonikatechnik</t>
  </si>
  <si>
    <t>W2</t>
  </si>
  <si>
    <t>gebraucht</t>
  </si>
  <si>
    <t>Multiplayer</t>
  </si>
  <si>
    <t>Ketron</t>
  </si>
  <si>
    <t>Louge</t>
  </si>
  <si>
    <t>mit Festplatte</t>
  </si>
  <si>
    <t>Akkordeonmaster XXL</t>
  </si>
  <si>
    <t>für Blueline Midi</t>
  </si>
  <si>
    <t>für Limex Midi</t>
  </si>
  <si>
    <t>Munharmonika</t>
  </si>
  <si>
    <t>Pioneer</t>
  </si>
  <si>
    <t>Shaker Set</t>
  </si>
  <si>
    <t>Sela</t>
  </si>
  <si>
    <t xml:space="preserve">Mini Cajon </t>
  </si>
  <si>
    <t>Flauto 1</t>
  </si>
  <si>
    <t>deutsche Griffweise</t>
  </si>
  <si>
    <t>Sopranblockflöte</t>
  </si>
  <si>
    <t>Flauto 1 Plus</t>
  </si>
  <si>
    <t>baroke Griffweise</t>
  </si>
  <si>
    <t>Schulflöte</t>
  </si>
  <si>
    <t>Wischerstab</t>
  </si>
  <si>
    <t>Fett Flöte</t>
  </si>
  <si>
    <t>Plflegeset Flöte</t>
  </si>
  <si>
    <t>Pesal Switch</t>
  </si>
  <si>
    <t>PS-3</t>
  </si>
  <si>
    <t>Rhythmus</t>
  </si>
  <si>
    <t>KR mini</t>
  </si>
  <si>
    <t>Soli</t>
  </si>
  <si>
    <t>Tradition</t>
  </si>
  <si>
    <t>HDM-100</t>
  </si>
  <si>
    <t>Mikrofon Diskant</t>
  </si>
  <si>
    <t>Mikrofon Bass</t>
  </si>
  <si>
    <t>HB-100</t>
  </si>
  <si>
    <t>Musikdiscount24</t>
  </si>
  <si>
    <t>D2</t>
  </si>
  <si>
    <t>BlueLine</t>
  </si>
  <si>
    <t>Resi</t>
  </si>
  <si>
    <t>Artist mit Slyfox</t>
  </si>
  <si>
    <t>Reiniger</t>
  </si>
  <si>
    <t>Hicon</t>
  </si>
  <si>
    <t>incl. Microfasertuch</t>
  </si>
  <si>
    <t>Clean&amp;Refresh</t>
  </si>
  <si>
    <t>Guitar Polish</t>
  </si>
  <si>
    <t>Selmer</t>
  </si>
  <si>
    <t>Metal Polish</t>
  </si>
  <si>
    <t>CFS-kriens</t>
  </si>
  <si>
    <t>La Tromba Polish</t>
  </si>
  <si>
    <t>Kokosnuss der kleine Drache</t>
  </si>
  <si>
    <t>Aulos</t>
  </si>
  <si>
    <t>202A</t>
  </si>
  <si>
    <t>B9508</t>
  </si>
  <si>
    <t>1-teilig</t>
  </si>
  <si>
    <t>IK Multimedia</t>
  </si>
  <si>
    <t>iRig Blue Board</t>
  </si>
  <si>
    <t>Demo Model</t>
  </si>
  <si>
    <t>Midi Interface</t>
  </si>
  <si>
    <t>Motu</t>
  </si>
  <si>
    <t>micro lite</t>
  </si>
  <si>
    <t>5x5 midi interface</t>
  </si>
  <si>
    <t>Klemm Musik</t>
  </si>
  <si>
    <t>Gehörbildung</t>
  </si>
  <si>
    <t>Ear Master 5 Prof</t>
  </si>
  <si>
    <t>My Voice</t>
  </si>
  <si>
    <t>Audio Interface</t>
  </si>
  <si>
    <t>M4</t>
  </si>
  <si>
    <t>Aufnahme SET</t>
  </si>
  <si>
    <t>U22XT cos Mik Set</t>
  </si>
  <si>
    <t>U22 XT</t>
  </si>
  <si>
    <t>Audio PlugIn</t>
  </si>
  <si>
    <t>Uaudio</t>
  </si>
  <si>
    <t>UAD-1e Expert PAK</t>
  </si>
  <si>
    <t>UAD-2</t>
  </si>
  <si>
    <t>Casha</t>
  </si>
  <si>
    <t>HH2286</t>
  </si>
  <si>
    <t>weiß</t>
  </si>
  <si>
    <t>Carbon</t>
  </si>
  <si>
    <t>rot</t>
  </si>
  <si>
    <t>HH2049</t>
  </si>
  <si>
    <t>HH2036</t>
  </si>
  <si>
    <t>HH2151</t>
  </si>
  <si>
    <t>Lanikai</t>
  </si>
  <si>
    <t>MA-S</t>
  </si>
  <si>
    <t>Monoo</t>
  </si>
  <si>
    <t>Bunt</t>
  </si>
  <si>
    <t>Gitarre</t>
  </si>
  <si>
    <t>LAG</t>
  </si>
  <si>
    <t>3_4</t>
  </si>
  <si>
    <t>Occtitania OC44</t>
  </si>
  <si>
    <t>Occtitania OC70-3</t>
  </si>
  <si>
    <t>Vorfühmodell</t>
  </si>
  <si>
    <t>E-Piano</t>
  </si>
  <si>
    <t>Ka E1</t>
  </si>
  <si>
    <t>Keyboard</t>
  </si>
  <si>
    <t>Pa1000</t>
  </si>
  <si>
    <t>B2N</t>
  </si>
  <si>
    <t>Liverpool</t>
  </si>
  <si>
    <t>EK-50</t>
  </si>
  <si>
    <t>Syntisizer</t>
  </si>
  <si>
    <t>Kross</t>
  </si>
  <si>
    <t>Alegra Lila 2-teilig</t>
  </si>
  <si>
    <t>Alegra Elfenbein 2-teilig</t>
  </si>
  <si>
    <t>Alegra Blau 2-teilig</t>
  </si>
  <si>
    <t>Akku Box</t>
  </si>
  <si>
    <t>EV</t>
  </si>
  <si>
    <t>Everse 12</t>
  </si>
  <si>
    <t>Lautsprecher</t>
  </si>
  <si>
    <t>Evolve 30M</t>
  </si>
  <si>
    <t>ETX 12P</t>
  </si>
  <si>
    <t>ETX 15SP</t>
  </si>
  <si>
    <t>ETX 12P - ETX 15SP SET</t>
  </si>
  <si>
    <t>ZLX12P G2</t>
  </si>
  <si>
    <t>Monitor</t>
  </si>
  <si>
    <t>Vyrve</t>
  </si>
  <si>
    <t>Atria</t>
  </si>
  <si>
    <t>Titan 12</t>
  </si>
  <si>
    <t>JBL</t>
  </si>
  <si>
    <t>PRX 710</t>
  </si>
  <si>
    <t>Gebraucht</t>
  </si>
  <si>
    <t>Boxenstativ</t>
  </si>
  <si>
    <t>21454 (kurz)</t>
  </si>
  <si>
    <t>Tasche</t>
  </si>
  <si>
    <t>Everse 8 Tote</t>
  </si>
  <si>
    <t>Ablage</t>
  </si>
  <si>
    <t>Everse 8 Tray-B</t>
  </si>
  <si>
    <t>Wandhalterung</t>
  </si>
  <si>
    <t>Evolve WMK-PB</t>
  </si>
  <si>
    <t>Truss Halterung</t>
  </si>
  <si>
    <t>Evolve TM-B</t>
  </si>
  <si>
    <t>ZX1</t>
  </si>
  <si>
    <t>Dynacord</t>
  </si>
  <si>
    <t>TS200 schwarz</t>
  </si>
  <si>
    <t>EVID-S5.2 XW weiß</t>
  </si>
  <si>
    <t>Mixer Digital</t>
  </si>
  <si>
    <t>Allen&amp;Heath</t>
  </si>
  <si>
    <t>SQ5</t>
  </si>
  <si>
    <t>incl. Schutzhülle</t>
  </si>
  <si>
    <t>Powermixer Analog</t>
  </si>
  <si>
    <t>Mixer Analog</t>
  </si>
  <si>
    <t>ZED 16 FX</t>
  </si>
  <si>
    <t>Mixer DJ</t>
  </si>
  <si>
    <t>DAP Audio</t>
  </si>
  <si>
    <t>Core-Mix 4 USB</t>
  </si>
  <si>
    <t>Mipro</t>
  </si>
  <si>
    <t>Wharfedale Pro</t>
  </si>
  <si>
    <t>EZ-15A 2x Funkhandsender, Bluetoth, USB</t>
  </si>
  <si>
    <t>MA-708 2x Funkhandsender, CD, Bluetooth, USB</t>
  </si>
  <si>
    <t>Acus</t>
  </si>
  <si>
    <t>One for all</t>
  </si>
  <si>
    <t>Elite Acoustice</t>
  </si>
  <si>
    <t>D6-58</t>
  </si>
  <si>
    <t>Mikrofon</t>
  </si>
  <si>
    <t>RE-20</t>
  </si>
  <si>
    <t>RE200</t>
  </si>
  <si>
    <t>PL33</t>
  </si>
  <si>
    <t>RE510</t>
  </si>
  <si>
    <t>PL80a</t>
  </si>
  <si>
    <t>RE410</t>
  </si>
  <si>
    <t>ND76</t>
  </si>
  <si>
    <t>StageLine</t>
  </si>
  <si>
    <t>DM-5000LN</t>
  </si>
  <si>
    <t>Audio-Technica</t>
  </si>
  <si>
    <t>BP4025</t>
  </si>
  <si>
    <t>AE3300</t>
  </si>
  <si>
    <t>Headset</t>
  </si>
  <si>
    <t>BP892cH-TH</t>
  </si>
  <si>
    <t>Clipmikrofon</t>
  </si>
  <si>
    <t>ATM350W</t>
  </si>
  <si>
    <t>Audac</t>
  </si>
  <si>
    <t>CMX826</t>
  </si>
  <si>
    <t>AT2050</t>
  </si>
  <si>
    <t>Pro45</t>
  </si>
  <si>
    <t>zum Abhängen</t>
  </si>
  <si>
    <t>Mikrofonkapsel</t>
  </si>
  <si>
    <t>ND76-RC3</t>
  </si>
  <si>
    <t>für Handsender</t>
  </si>
  <si>
    <t>Shure</t>
  </si>
  <si>
    <t>SM57</t>
  </si>
  <si>
    <t>N/D468</t>
  </si>
  <si>
    <t>PL24</t>
  </si>
  <si>
    <t>PL84</t>
  </si>
  <si>
    <t>ND76s</t>
  </si>
  <si>
    <t>Heil Sound</t>
  </si>
  <si>
    <t>PR-22</t>
  </si>
  <si>
    <t>PR-40</t>
  </si>
  <si>
    <t>Mikrofon Halter</t>
  </si>
  <si>
    <t>SM-2c</t>
  </si>
  <si>
    <t>AKG</t>
  </si>
  <si>
    <t>C520L</t>
  </si>
  <si>
    <t>Telefunken</t>
  </si>
  <si>
    <t>M80 Copper (Bronze)</t>
  </si>
  <si>
    <t>Lavidar Mikrofon</t>
  </si>
  <si>
    <t>Beyerdynamic</t>
  </si>
  <si>
    <t>MCE 60.18/2</t>
  </si>
  <si>
    <t>PGA48-XLR-E</t>
  </si>
  <si>
    <t>ECM-310W</t>
  </si>
  <si>
    <t>ECM-300L</t>
  </si>
  <si>
    <t>HSE-310/SK</t>
  </si>
  <si>
    <t>Drum Set</t>
  </si>
  <si>
    <t>Akku Batterie</t>
  </si>
  <si>
    <t>Ansmann</t>
  </si>
  <si>
    <t>Typ 2000 AA 1,5V</t>
  </si>
  <si>
    <t>USB-C Lagerstecker</t>
  </si>
  <si>
    <t>Taschenlampe</t>
  </si>
  <si>
    <t>HyCell</t>
  </si>
  <si>
    <t>1600-0108</t>
  </si>
  <si>
    <t>Batterie</t>
  </si>
  <si>
    <t>AA 5015280 8er pack</t>
  </si>
  <si>
    <t>AA 5015681-888 10x4 Stück</t>
  </si>
  <si>
    <t>Powerpack</t>
  </si>
  <si>
    <t>4000 Mah</t>
  </si>
  <si>
    <t>5000 mAh</t>
  </si>
  <si>
    <t>1700-0066</t>
  </si>
  <si>
    <t>1700-0111</t>
  </si>
  <si>
    <t>10.000 mAh</t>
  </si>
  <si>
    <t>1700-0132</t>
  </si>
  <si>
    <t>Stirnlampe</t>
  </si>
  <si>
    <t>HD120B</t>
  </si>
  <si>
    <t>1600-0077</t>
  </si>
  <si>
    <t>HD70B</t>
  </si>
  <si>
    <t>1600-0260</t>
  </si>
  <si>
    <t>HD150BS</t>
  </si>
  <si>
    <t>1600-0199</t>
  </si>
  <si>
    <t>Black Magic</t>
  </si>
  <si>
    <t>Atem Mini</t>
  </si>
  <si>
    <t>Ladegerät</t>
  </si>
  <si>
    <t>Fischer Amps</t>
  </si>
  <si>
    <t>ALC 41 Pro</t>
  </si>
  <si>
    <t>InEar Monitor</t>
  </si>
  <si>
    <t>Hardwired</t>
  </si>
  <si>
    <t>ALC 81</t>
  </si>
  <si>
    <t>incl. Batterien</t>
  </si>
  <si>
    <t>ALC 4981</t>
  </si>
  <si>
    <t>Teilbestückt</t>
  </si>
  <si>
    <t>Funkmikrofon</t>
  </si>
  <si>
    <t>ATW 3000; Handsender &amp; Taschensender</t>
  </si>
  <si>
    <t>G-Band</t>
  </si>
  <si>
    <t>Bose</t>
  </si>
  <si>
    <t>T1 Tone Match</t>
  </si>
  <si>
    <t>Monacor</t>
  </si>
  <si>
    <t>MPX-4300E</t>
  </si>
  <si>
    <t>Mixer klein</t>
  </si>
  <si>
    <t>Connect 802 USB</t>
  </si>
  <si>
    <t>Behringer</t>
  </si>
  <si>
    <t>Eurorack UB802</t>
  </si>
  <si>
    <t>Kurzweil</t>
  </si>
  <si>
    <t>LP-380 weiß</t>
  </si>
  <si>
    <t>incl. Distanzstangen</t>
  </si>
  <si>
    <t>Wharevedale</t>
  </si>
  <si>
    <t>PRX725XLF</t>
  </si>
  <si>
    <t>PRX Smart System</t>
  </si>
  <si>
    <t xml:space="preserve">Midicontroller Wireless </t>
  </si>
  <si>
    <t>Wischer für Flöte</t>
  </si>
  <si>
    <t>Videomischpult</t>
  </si>
  <si>
    <t>DAB Radio</t>
  </si>
  <si>
    <t>Hama</t>
  </si>
  <si>
    <t>PDR 20</t>
  </si>
  <si>
    <t>Mini Lautsprecher Bluetooth</t>
  </si>
  <si>
    <t>MusicMan</t>
  </si>
  <si>
    <t>Mini Musicman</t>
  </si>
  <si>
    <t>Walki Talki</t>
  </si>
  <si>
    <t>Silver Crest</t>
  </si>
  <si>
    <t>D6921</t>
  </si>
  <si>
    <t>2er Set</t>
  </si>
  <si>
    <t>Video</t>
  </si>
  <si>
    <t>Scart &gt; HDMI</t>
  </si>
  <si>
    <t>FireWire 800 Card</t>
  </si>
  <si>
    <t>Beklin</t>
  </si>
  <si>
    <t>F5U623eaAPL</t>
  </si>
  <si>
    <t>3-Port PCI Card</t>
  </si>
  <si>
    <t>Speaka</t>
  </si>
  <si>
    <t>6-fach</t>
  </si>
  <si>
    <t>HDMI Splitter</t>
  </si>
  <si>
    <t>HDMI-1042</t>
  </si>
  <si>
    <t>4-fach</t>
  </si>
  <si>
    <t>Demo</t>
  </si>
  <si>
    <t>HDMI Converter</t>
  </si>
  <si>
    <t>Lindy</t>
  </si>
  <si>
    <t>NTSC&amp;PAL &gt; HDMI</t>
  </si>
  <si>
    <t xml:space="preserve">Video Converter </t>
  </si>
  <si>
    <t>Video Splitter PAL</t>
  </si>
  <si>
    <t>Dante Interface</t>
  </si>
  <si>
    <t>Planet 22C</t>
  </si>
  <si>
    <t>2 In - 2 Out</t>
  </si>
  <si>
    <t>IP Telefon</t>
  </si>
  <si>
    <t>Bintec Elmeg</t>
  </si>
  <si>
    <t>Elmeg IP630</t>
  </si>
  <si>
    <t>Handy Hülle</t>
  </si>
  <si>
    <t>Cellularline</t>
  </si>
  <si>
    <t>iPhone 6 Plus</t>
  </si>
  <si>
    <t>Card Reader</t>
  </si>
  <si>
    <t>MS-tech</t>
  </si>
  <si>
    <t>LU-188S</t>
  </si>
  <si>
    <t xml:space="preserve">3,5" </t>
  </si>
  <si>
    <t>DSL anschluss</t>
  </si>
  <si>
    <t>Zyxel</t>
  </si>
  <si>
    <t>AMG1001-T Serie</t>
  </si>
  <si>
    <t>Switch RJ45</t>
  </si>
  <si>
    <t>Lonshine</t>
  </si>
  <si>
    <t>LCS-GS7104+1</t>
  </si>
  <si>
    <t>4+1 Port</t>
  </si>
  <si>
    <t>Gigabite</t>
  </si>
  <si>
    <t xml:space="preserve"> </t>
  </si>
  <si>
    <t>Netgear</t>
  </si>
  <si>
    <t>DS 104</t>
  </si>
  <si>
    <t>4 port</t>
  </si>
  <si>
    <t>CD/MP3 Dektplayer</t>
  </si>
  <si>
    <t>IMG Stage Line</t>
  </si>
  <si>
    <t>CDMP-700USB</t>
  </si>
  <si>
    <t>FM Funk Laustrecherset</t>
  </si>
  <si>
    <t>Vivanco</t>
  </si>
  <si>
    <t>FMS 2000</t>
  </si>
  <si>
    <t>DSL Splitter</t>
  </si>
  <si>
    <t>Telekom</t>
  </si>
  <si>
    <t>VDSL ADSL</t>
  </si>
  <si>
    <t>USB DVBT-Reseiver</t>
  </si>
  <si>
    <t>Teac</t>
  </si>
  <si>
    <t>DVB-T101</t>
  </si>
  <si>
    <t>Navi</t>
  </si>
  <si>
    <t>Navigon</t>
  </si>
  <si>
    <t>Navigon 7210</t>
  </si>
  <si>
    <t>DI Quad Aktiv Box</t>
  </si>
  <si>
    <t>Rolls</t>
  </si>
  <si>
    <t>Quad Aktiv Box</t>
  </si>
  <si>
    <t>Demo Modelle</t>
  </si>
  <si>
    <t>RM219</t>
  </si>
  <si>
    <t>Mixer Anlalog 1HE</t>
  </si>
  <si>
    <t>10 Kanal</t>
  </si>
  <si>
    <t>Audio Splitter</t>
  </si>
  <si>
    <t>LS-280 SW</t>
  </si>
  <si>
    <t>4 Kanal Stereo</t>
  </si>
  <si>
    <t>Pre Sonos</t>
  </si>
  <si>
    <t>Digimax LT</t>
  </si>
  <si>
    <t>8 Kanäle</t>
  </si>
  <si>
    <t>2408 MKIII</t>
  </si>
  <si>
    <t>8 Analog - 24 Digital</t>
  </si>
  <si>
    <t>Compressor</t>
  </si>
  <si>
    <t>DBX</t>
  </si>
  <si>
    <t>166XL</t>
  </si>
  <si>
    <t>2 fach</t>
  </si>
  <si>
    <t>M One</t>
  </si>
  <si>
    <t>TC Electronics</t>
  </si>
  <si>
    <t>Efektgerät</t>
  </si>
  <si>
    <t>2 Efektausgänge</t>
  </si>
  <si>
    <t>Patchfeld</t>
  </si>
  <si>
    <t>MPB-48S</t>
  </si>
  <si>
    <t>48 Stereo</t>
  </si>
  <si>
    <t>Yamaha</t>
  </si>
  <si>
    <t>HA8</t>
  </si>
  <si>
    <t>Mic PreAmp</t>
  </si>
  <si>
    <t>CD/MP3 Player</t>
  </si>
  <si>
    <t>Tascam</t>
  </si>
  <si>
    <t>CD-01U</t>
  </si>
  <si>
    <t>MA-1410</t>
  </si>
  <si>
    <t>RCS</t>
  </si>
  <si>
    <t>EQ Stereo 2x 15 Band</t>
  </si>
  <si>
    <t>MEQ-115 SW</t>
  </si>
  <si>
    <t>Powercor</t>
  </si>
  <si>
    <t>Plug In</t>
  </si>
  <si>
    <t>Digidesign</t>
  </si>
  <si>
    <t>M Box 2</t>
  </si>
  <si>
    <t>2 Kanal</t>
  </si>
  <si>
    <t>Emagic</t>
  </si>
  <si>
    <t>MT 4</t>
  </si>
  <si>
    <t>Midi Switch USB</t>
  </si>
  <si>
    <t>2 In  4 Out</t>
  </si>
  <si>
    <t>EMT-10</t>
  </si>
  <si>
    <t>Mikrofonarm</t>
  </si>
  <si>
    <t>Rode</t>
  </si>
  <si>
    <t>PSA 1+</t>
  </si>
  <si>
    <t>Kopfhörer</t>
  </si>
  <si>
    <t>NTH-100</t>
  </si>
  <si>
    <t>Casterprofi</t>
  </si>
  <si>
    <t>CasterPro II</t>
  </si>
  <si>
    <t>NT 1-A</t>
  </si>
  <si>
    <t>NT1 5th Generation Black</t>
  </si>
  <si>
    <t>NT2-A</t>
  </si>
  <si>
    <t>M5</t>
  </si>
  <si>
    <t>Mikrofon USB</t>
  </si>
  <si>
    <t>NT-USB +</t>
  </si>
  <si>
    <t>NT-USB Mini</t>
  </si>
  <si>
    <t>Mikrofon Broadcast USB</t>
  </si>
  <si>
    <t>ProdMic USB</t>
  </si>
  <si>
    <t>Video Mikrofon</t>
  </si>
  <si>
    <t>Video Mic Go II</t>
  </si>
  <si>
    <t>NT3</t>
  </si>
  <si>
    <t>M1-S</t>
  </si>
  <si>
    <t>Gesang Mikrofon</t>
  </si>
  <si>
    <t>Dynamisch</t>
  </si>
  <si>
    <t>M2</t>
  </si>
  <si>
    <t>Kondensator</t>
  </si>
  <si>
    <t>M3</t>
  </si>
  <si>
    <t>Interview Mikrofon</t>
  </si>
  <si>
    <t>Interview Go</t>
  </si>
  <si>
    <t>Wireless Me</t>
  </si>
  <si>
    <t>Kavelier Mikrofon</t>
  </si>
  <si>
    <t>Lavelier Go</t>
  </si>
  <si>
    <t>Wireless Audio Apple</t>
  </si>
  <si>
    <t xml:space="preserve">Wireless Audio  </t>
  </si>
  <si>
    <t>Wireless Go II</t>
  </si>
  <si>
    <t>USB-C Kabel</t>
  </si>
  <si>
    <t>SC17</t>
  </si>
  <si>
    <t>Audio Adapter</t>
  </si>
  <si>
    <t>SC4</t>
  </si>
  <si>
    <t>adam hall</t>
  </si>
  <si>
    <t>8747X3</t>
  </si>
  <si>
    <t>3-fach</t>
  </si>
  <si>
    <t>Mehrfachstecker</t>
  </si>
  <si>
    <t>Bachmann</t>
  </si>
  <si>
    <t>381247K</t>
  </si>
  <si>
    <t>Verlängerung 230V</t>
  </si>
  <si>
    <t>Segula</t>
  </si>
  <si>
    <t>mit Drehschalter</t>
  </si>
  <si>
    <t>Audio Technica</t>
  </si>
  <si>
    <t>AHProport4t</t>
  </si>
  <si>
    <t>Mehrfachsteckdose</t>
  </si>
  <si>
    <t>Powercon</t>
  </si>
  <si>
    <t>Steckdosenleiste 19"</t>
  </si>
  <si>
    <t>8-fach, 1 HE</t>
  </si>
  <si>
    <t>ohne Kabel</t>
  </si>
  <si>
    <t>Stativadapter</t>
  </si>
  <si>
    <t>AT2022</t>
  </si>
  <si>
    <t>Pro35</t>
  </si>
  <si>
    <t>AT4081</t>
  </si>
  <si>
    <t>ATM450</t>
  </si>
  <si>
    <t>AT4060a</t>
  </si>
  <si>
    <t>AT4050ST</t>
  </si>
  <si>
    <t>AH</t>
  </si>
  <si>
    <t>AB168</t>
  </si>
  <si>
    <t>CD-Wechsler</t>
  </si>
  <si>
    <t>Mikrofon Kondensator</t>
  </si>
  <si>
    <t>Stagebox</t>
  </si>
  <si>
    <t>CD-C600</t>
  </si>
  <si>
    <t>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</si>
</sst>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€&quot;;[Red]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9" fontId="1" fillId="0" borderId="0" xfId="0" applyNumberFormat="1" applyFont="1"/>
    <xf numFmtId="16" fontId="1" fillId="0" borderId="0" xfId="0" applyNumberFormat="1" applyFont="1"/>
    <xf numFmtId="0" fontId="1" fillId="0" borderId="0" xfId="0" applyFont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9" fontId="2" fillId="2" borderId="0" xfId="0" applyNumberFormat="1" applyFont="1" applyFill="1"/>
    <xf numFmtId="165" fontId="2" fillId="2" borderId="0" xfId="0" applyNumberFormat="1" applyFont="1" applyFill="1"/>
    <xf numFmtId="165" fontId="3" fillId="0" borderId="0" xfId="0" applyNumberFormat="1" applyFont="1"/>
    <xf numFmtId="164" fontId="3" fillId="0" borderId="0" xfId="0" applyNumberFormat="1" applyFont="1"/>
    <xf numFmtId="165" fontId="4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/>
    <xf numFmtId="9" fontId="1" fillId="0" borderId="2" xfId="0" applyNumberFormat="1" applyFont="1" applyBorder="1"/>
    <xf numFmtId="165" fontId="3" fillId="0" borderId="3" xfId="0" applyNumberFormat="1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/>
    <xf numFmtId="9" fontId="1" fillId="0" borderId="0" xfId="0" applyNumberFormat="1" applyFont="1" applyBorder="1"/>
    <xf numFmtId="165" fontId="3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/>
    <xf numFmtId="9" fontId="1" fillId="0" borderId="7" xfId="0" applyNumberFormat="1" applyFont="1" applyBorder="1"/>
    <xf numFmtId="165" fontId="3" fillId="0" borderId="8" xfId="0" applyNumberFormat="1" applyFont="1" applyBorder="1"/>
    <xf numFmtId="165" fontId="3" fillId="0" borderId="0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58D7-8BDD-4D4A-B969-8E9A67791E1A}">
  <dimension ref="A1:I257"/>
  <sheetViews>
    <sheetView tabSelected="1" workbookViewId="0">
      <selection activeCell="H3" sqref="H3"/>
    </sheetView>
  </sheetViews>
  <sheetFormatPr baseColWidth="10" defaultRowHeight="14.4" x14ac:dyDescent="0.3"/>
  <cols>
    <col min="1" max="1" width="28" bestFit="1" customWidth="1"/>
    <col min="2" max="2" width="18" bestFit="1" customWidth="1"/>
    <col min="3" max="3" width="46.5546875" bestFit="1" customWidth="1"/>
    <col min="4" max="4" width="19.6640625" bestFit="1" customWidth="1"/>
    <col min="5" max="5" width="19.5546875" bestFit="1" customWidth="1"/>
    <col min="6" max="6" width="10.44140625" hidden="1" customWidth="1"/>
    <col min="7" max="7" width="8" hidden="1" customWidth="1"/>
  </cols>
  <sheetData>
    <row r="1" spans="1:9" s="2" customFormat="1" ht="18.600000000000001" customHeight="1" x14ac:dyDescent="0.35">
      <c r="A1" s="7" t="s">
        <v>0</v>
      </c>
      <c r="B1" s="7" t="s">
        <v>1</v>
      </c>
      <c r="C1" s="8" t="s">
        <v>2</v>
      </c>
      <c r="D1" s="7" t="s">
        <v>3</v>
      </c>
      <c r="E1" s="7" t="s">
        <v>3</v>
      </c>
      <c r="F1" s="9" t="s">
        <v>4</v>
      </c>
      <c r="G1" s="10" t="s">
        <v>5</v>
      </c>
      <c r="H1" s="11" t="s">
        <v>6</v>
      </c>
      <c r="I1" s="7"/>
    </row>
    <row r="2" spans="1:9" s="1" customFormat="1" ht="15.6" x14ac:dyDescent="0.3">
      <c r="A2" s="1" t="s">
        <v>203</v>
      </c>
      <c r="B2" s="1" t="s">
        <v>213</v>
      </c>
      <c r="C2" s="6" t="s">
        <v>214</v>
      </c>
      <c r="D2" s="1" t="s">
        <v>68</v>
      </c>
      <c r="F2" s="3"/>
      <c r="G2" s="4"/>
      <c r="H2" s="12">
        <v>500</v>
      </c>
    </row>
    <row r="3" spans="1:9" s="1" customFormat="1" ht="15.6" x14ac:dyDescent="0.3">
      <c r="A3" s="1" t="s">
        <v>481</v>
      </c>
      <c r="B3" s="1" t="s">
        <v>470</v>
      </c>
      <c r="C3" s="6" t="s">
        <v>480</v>
      </c>
      <c r="D3" s="1" t="s">
        <v>482</v>
      </c>
      <c r="F3" s="3">
        <v>60.9</v>
      </c>
      <c r="G3" s="4"/>
      <c r="H3" s="14">
        <v>45.7</v>
      </c>
      <c r="I3"/>
    </row>
    <row r="4" spans="1:9" s="1" customFormat="1" ht="15.6" x14ac:dyDescent="0.3">
      <c r="A4" s="1" t="s">
        <v>473</v>
      </c>
      <c r="B4" s="1" t="s">
        <v>470</v>
      </c>
      <c r="C4" s="6" t="s">
        <v>471</v>
      </c>
      <c r="D4" s="1" t="s">
        <v>472</v>
      </c>
      <c r="E4" s="1" t="s">
        <v>54</v>
      </c>
      <c r="F4" s="3">
        <v>5.6</v>
      </c>
      <c r="G4" s="4"/>
      <c r="H4" s="14">
        <v>4.5</v>
      </c>
      <c r="I4"/>
    </row>
    <row r="5" spans="1:9" s="1" customFormat="1" ht="15.6" x14ac:dyDescent="0.3">
      <c r="A5" s="1" t="s">
        <v>473</v>
      </c>
      <c r="B5" s="1" t="s">
        <v>470</v>
      </c>
      <c r="C5" s="6"/>
      <c r="D5" s="1" t="s">
        <v>337</v>
      </c>
      <c r="E5" s="1" t="s">
        <v>54</v>
      </c>
      <c r="F5" s="3">
        <v>7.5</v>
      </c>
      <c r="G5" s="4"/>
      <c r="H5" s="14">
        <v>6</v>
      </c>
      <c r="I5"/>
    </row>
    <row r="6" spans="1:9" s="1" customFormat="1" ht="15.6" x14ac:dyDescent="0.3">
      <c r="A6" s="1" t="s">
        <v>497</v>
      </c>
      <c r="B6" s="1" t="s">
        <v>493</v>
      </c>
      <c r="C6" s="6" t="s">
        <v>494</v>
      </c>
      <c r="F6" s="3">
        <v>999</v>
      </c>
      <c r="G6" s="4"/>
      <c r="H6" s="14">
        <f>SUM(F6*0.9)</f>
        <v>899.1</v>
      </c>
      <c r="I6"/>
    </row>
    <row r="7" spans="1:9" s="1" customFormat="1" ht="15.6" x14ac:dyDescent="0.3">
      <c r="A7" s="1" t="s">
        <v>230</v>
      </c>
      <c r="B7" s="1" t="s">
        <v>253</v>
      </c>
      <c r="C7" s="6" t="s">
        <v>254</v>
      </c>
      <c r="F7" s="3">
        <v>249</v>
      </c>
      <c r="G7" s="4">
        <v>0.2</v>
      </c>
      <c r="H7" s="12">
        <f>SUM(F7*0.8)</f>
        <v>199.20000000000002</v>
      </c>
    </row>
    <row r="8" spans="1:9" s="1" customFormat="1" ht="15.6" x14ac:dyDescent="0.3">
      <c r="A8" s="1" t="s">
        <v>204</v>
      </c>
      <c r="B8" s="1" t="s">
        <v>200</v>
      </c>
      <c r="C8" s="6" t="s">
        <v>205</v>
      </c>
      <c r="F8" s="3">
        <v>789</v>
      </c>
      <c r="G8" s="4">
        <v>0.15</v>
      </c>
      <c r="H8" s="12">
        <f>SUM(F8*0.85)</f>
        <v>670.65</v>
      </c>
    </row>
    <row r="9" spans="1:9" s="1" customFormat="1" ht="15.6" x14ac:dyDescent="0.3">
      <c r="A9" s="1" t="s">
        <v>199</v>
      </c>
      <c r="B9" s="1" t="s">
        <v>200</v>
      </c>
      <c r="C9" s="6" t="s">
        <v>201</v>
      </c>
      <c r="D9" s="1" t="s">
        <v>202</v>
      </c>
      <c r="F9" s="3">
        <v>3649</v>
      </c>
      <c r="G9" s="4">
        <v>0.15</v>
      </c>
      <c r="H9" s="12">
        <f>SUM(F9*0.85)</f>
        <v>3101.65</v>
      </c>
    </row>
    <row r="10" spans="1:9" s="1" customFormat="1" ht="15.6" x14ac:dyDescent="0.3">
      <c r="A10" s="1" t="s">
        <v>265</v>
      </c>
      <c r="B10" s="1" t="s">
        <v>266</v>
      </c>
      <c r="C10" s="6" t="s">
        <v>267</v>
      </c>
      <c r="E10" s="1" t="s">
        <v>268</v>
      </c>
      <c r="F10" s="3">
        <v>19.899999999999999</v>
      </c>
      <c r="G10" s="4">
        <v>0.2</v>
      </c>
      <c r="H10" s="12">
        <f>SUM(F10*0.8)</f>
        <v>15.92</v>
      </c>
    </row>
    <row r="11" spans="1:9" s="1" customFormat="1" ht="15.6" x14ac:dyDescent="0.3">
      <c r="A11" s="1" t="s">
        <v>272</v>
      </c>
      <c r="B11" s="1" t="s">
        <v>266</v>
      </c>
      <c r="C11" s="6" t="s">
        <v>273</v>
      </c>
      <c r="F11" s="3">
        <v>3.5</v>
      </c>
      <c r="G11" s="4">
        <v>0.2</v>
      </c>
      <c r="H11" s="12">
        <f>SUM(F11*0.8)</f>
        <v>2.8000000000000003</v>
      </c>
    </row>
    <row r="12" spans="1:9" s="1" customFormat="1" ht="15.6" x14ac:dyDescent="0.3">
      <c r="A12" s="1" t="s">
        <v>272</v>
      </c>
      <c r="B12" s="1" t="s">
        <v>266</v>
      </c>
      <c r="C12" s="6" t="s">
        <v>274</v>
      </c>
      <c r="F12" s="3">
        <v>18.5</v>
      </c>
      <c r="G12" s="4">
        <v>0.2</v>
      </c>
      <c r="H12" s="12">
        <f>SUM(F12*0.8)</f>
        <v>14.8</v>
      </c>
    </row>
    <row r="13" spans="1:9" s="1" customFormat="1" ht="15.6" x14ac:dyDescent="0.3">
      <c r="A13" s="1" t="s">
        <v>275</v>
      </c>
      <c r="B13" s="1" t="s">
        <v>266</v>
      </c>
      <c r="C13" s="6" t="s">
        <v>276</v>
      </c>
      <c r="D13" s="1" t="s">
        <v>279</v>
      </c>
      <c r="F13" s="3">
        <v>12.5</v>
      </c>
      <c r="G13" s="4">
        <v>0.2</v>
      </c>
      <c r="H13" s="12">
        <f>SUM(F13*0.8)</f>
        <v>10</v>
      </c>
    </row>
    <row r="14" spans="1:9" s="1" customFormat="1" ht="15.6" x14ac:dyDescent="0.3">
      <c r="A14" s="1" t="s">
        <v>275</v>
      </c>
      <c r="B14" s="1" t="s">
        <v>266</v>
      </c>
      <c r="C14" s="6" t="s">
        <v>277</v>
      </c>
      <c r="D14" s="1" t="s">
        <v>278</v>
      </c>
      <c r="F14" s="3">
        <v>13.5</v>
      </c>
      <c r="G14" s="4">
        <v>0.2</v>
      </c>
      <c r="H14" s="12">
        <f>SUM(F14*0.8)</f>
        <v>10.8</v>
      </c>
    </row>
    <row r="15" spans="1:9" s="1" customFormat="1" ht="15.6" x14ac:dyDescent="0.3">
      <c r="A15" s="1" t="s">
        <v>275</v>
      </c>
      <c r="B15" s="1" t="s">
        <v>266</v>
      </c>
      <c r="C15" s="6" t="s">
        <v>280</v>
      </c>
      <c r="D15" s="1" t="s">
        <v>281</v>
      </c>
      <c r="F15" s="3">
        <v>19.5</v>
      </c>
      <c r="G15" s="4">
        <v>0.2</v>
      </c>
      <c r="H15" s="12">
        <f>SUM(F15*0.8)</f>
        <v>15.600000000000001</v>
      </c>
    </row>
    <row r="16" spans="1:9" s="1" customFormat="1" ht="15.6" x14ac:dyDescent="0.3">
      <c r="A16" s="1" t="s">
        <v>282</v>
      </c>
      <c r="B16" s="1" t="s">
        <v>266</v>
      </c>
      <c r="C16" s="6" t="s">
        <v>283</v>
      </c>
      <c r="F16" s="3">
        <v>8.5</v>
      </c>
      <c r="G16" s="4">
        <v>0.2</v>
      </c>
      <c r="H16" s="12">
        <f>SUM(F16*0.8)</f>
        <v>6.8000000000000007</v>
      </c>
    </row>
    <row r="17" spans="1:9" s="1" customFormat="1" ht="15.6" x14ac:dyDescent="0.3">
      <c r="A17" s="1" t="s">
        <v>282</v>
      </c>
      <c r="B17" s="1" t="s">
        <v>266</v>
      </c>
      <c r="C17" s="6" t="s">
        <v>285</v>
      </c>
      <c r="D17" s="1" t="s">
        <v>286</v>
      </c>
      <c r="F17" s="3">
        <v>11.9</v>
      </c>
      <c r="G17" s="4">
        <v>0.2</v>
      </c>
      <c r="H17" s="12">
        <f>SUM(F17*0.8)</f>
        <v>9.5200000000000014</v>
      </c>
    </row>
    <row r="18" spans="1:9" s="1" customFormat="1" ht="15.6" x14ac:dyDescent="0.3">
      <c r="A18" s="1" t="s">
        <v>282</v>
      </c>
      <c r="B18" s="1" t="s">
        <v>266</v>
      </c>
      <c r="C18" s="6" t="s">
        <v>287</v>
      </c>
      <c r="D18" s="1" t="s">
        <v>288</v>
      </c>
      <c r="F18" s="3">
        <v>29.9</v>
      </c>
      <c r="G18" s="4">
        <v>0.2</v>
      </c>
      <c r="H18" s="12">
        <f>SUM(F18*0.8)</f>
        <v>23.92</v>
      </c>
    </row>
    <row r="19" spans="1:9" s="1" customFormat="1" ht="15.6" x14ac:dyDescent="0.3">
      <c r="A19" s="1" t="s">
        <v>230</v>
      </c>
      <c r="B19" s="1" t="s">
        <v>234</v>
      </c>
      <c r="C19" s="6" t="s">
        <v>235</v>
      </c>
      <c r="F19" s="3">
        <v>205</v>
      </c>
      <c r="G19" s="4">
        <v>0.2</v>
      </c>
      <c r="H19" s="12">
        <f>SUM(F19*0.8)</f>
        <v>164</v>
      </c>
    </row>
    <row r="20" spans="1:9" s="1" customFormat="1" ht="15.6" x14ac:dyDescent="0.3">
      <c r="A20" s="1" t="s">
        <v>496</v>
      </c>
      <c r="B20" s="1" t="s">
        <v>479</v>
      </c>
      <c r="C20" s="6" t="s">
        <v>236</v>
      </c>
      <c r="F20" s="3">
        <v>259</v>
      </c>
      <c r="G20" s="4"/>
      <c r="H20" s="14">
        <f>SUM(F20*0.9)</f>
        <v>233.1</v>
      </c>
      <c r="I20"/>
    </row>
    <row r="21" spans="1:9" s="1" customFormat="1" ht="15.6" x14ac:dyDescent="0.3">
      <c r="A21" s="1" t="s">
        <v>496</v>
      </c>
      <c r="B21" s="1" t="s">
        <v>479</v>
      </c>
      <c r="C21" s="6" t="s">
        <v>487</v>
      </c>
      <c r="F21" s="3">
        <v>249</v>
      </c>
      <c r="G21" s="4"/>
      <c r="H21" s="14">
        <f>SUM(F21*0.9)</f>
        <v>224.1</v>
      </c>
      <c r="I21"/>
    </row>
    <row r="22" spans="1:9" s="1" customFormat="1" ht="15.6" x14ac:dyDescent="0.3">
      <c r="A22" s="1" t="s">
        <v>496</v>
      </c>
      <c r="B22" s="1" t="s">
        <v>479</v>
      </c>
      <c r="C22" s="6" t="s">
        <v>228</v>
      </c>
      <c r="F22" s="3">
        <v>449</v>
      </c>
      <c r="G22" s="4"/>
      <c r="H22" s="14">
        <f>SUM(F22*0.9)</f>
        <v>404.1</v>
      </c>
      <c r="I22"/>
    </row>
    <row r="23" spans="1:9" s="1" customFormat="1" ht="15.6" x14ac:dyDescent="0.3">
      <c r="A23" s="1" t="s">
        <v>496</v>
      </c>
      <c r="B23" s="1" t="s">
        <v>479</v>
      </c>
      <c r="C23" s="6" t="s">
        <v>488</v>
      </c>
      <c r="F23" s="3">
        <v>199</v>
      </c>
      <c r="G23" s="4"/>
      <c r="H23" s="14">
        <f>SUM(F23*0.9)</f>
        <v>179.1</v>
      </c>
      <c r="I23"/>
    </row>
    <row r="24" spans="1:9" s="1" customFormat="1" ht="15.6" x14ac:dyDescent="0.3">
      <c r="A24" s="1" t="s">
        <v>496</v>
      </c>
      <c r="B24" s="1" t="s">
        <v>479</v>
      </c>
      <c r="C24" s="6" t="s">
        <v>489</v>
      </c>
      <c r="F24" s="3">
        <v>749</v>
      </c>
      <c r="G24" s="4"/>
      <c r="H24" s="14">
        <f>SUM(F24*0.9)</f>
        <v>674.1</v>
      </c>
      <c r="I24"/>
    </row>
    <row r="25" spans="1:9" s="1" customFormat="1" ht="15.6" x14ac:dyDescent="0.3">
      <c r="A25" s="1" t="s">
        <v>496</v>
      </c>
      <c r="B25" s="1" t="s">
        <v>479</v>
      </c>
      <c r="C25" s="6" t="s">
        <v>490</v>
      </c>
      <c r="F25" s="3">
        <v>269</v>
      </c>
      <c r="G25" s="4"/>
      <c r="H25" s="14">
        <f>SUM(F25*0.9)</f>
        <v>242.1</v>
      </c>
      <c r="I25"/>
    </row>
    <row r="26" spans="1:9" s="1" customFormat="1" ht="15.6" x14ac:dyDescent="0.3">
      <c r="A26" s="1" t="s">
        <v>496</v>
      </c>
      <c r="B26" s="1" t="s">
        <v>479</v>
      </c>
      <c r="C26" s="6" t="s">
        <v>491</v>
      </c>
      <c r="F26" s="3">
        <v>1999</v>
      </c>
      <c r="G26" s="4"/>
      <c r="H26" s="14">
        <f>SUM(F26*0.9)</f>
        <v>1799.1000000000001</v>
      </c>
      <c r="I26"/>
    </row>
    <row r="27" spans="1:9" s="1" customFormat="1" ht="15.6" x14ac:dyDescent="0.3">
      <c r="A27" s="1" t="s">
        <v>496</v>
      </c>
      <c r="B27" s="1" t="s">
        <v>479</v>
      </c>
      <c r="C27" s="6" t="s">
        <v>492</v>
      </c>
      <c r="F27" s="3">
        <v>1549</v>
      </c>
      <c r="G27" s="4"/>
      <c r="H27" s="14">
        <f>SUM(F27*0.9)</f>
        <v>1394.1000000000001</v>
      </c>
      <c r="I27"/>
    </row>
    <row r="28" spans="1:9" s="1" customFormat="1" ht="15.6" x14ac:dyDescent="0.3">
      <c r="A28" s="1" t="s">
        <v>232</v>
      </c>
      <c r="B28" s="1" t="s">
        <v>227</v>
      </c>
      <c r="C28" s="6" t="s">
        <v>233</v>
      </c>
      <c r="F28" s="3">
        <v>399</v>
      </c>
      <c r="G28" s="4">
        <v>0.2</v>
      </c>
      <c r="H28" s="12">
        <f>SUM(F28*0.8)</f>
        <v>319.20000000000005</v>
      </c>
    </row>
    <row r="29" spans="1:9" s="1" customFormat="1" ht="15.6" x14ac:dyDescent="0.3">
      <c r="A29" s="1" t="s">
        <v>300</v>
      </c>
      <c r="B29" s="1" t="s">
        <v>227</v>
      </c>
      <c r="C29" s="6" t="s">
        <v>301</v>
      </c>
      <c r="D29" s="1" t="s">
        <v>68</v>
      </c>
      <c r="E29" s="1" t="s">
        <v>302</v>
      </c>
      <c r="F29" s="3"/>
      <c r="G29" s="4"/>
      <c r="H29" s="12">
        <v>300</v>
      </c>
    </row>
    <row r="30" spans="1:9" s="1" customFormat="1" ht="15.6" x14ac:dyDescent="0.3">
      <c r="A30" s="1" t="s">
        <v>230</v>
      </c>
      <c r="B30" s="1" t="s">
        <v>227</v>
      </c>
      <c r="C30" s="6" t="s">
        <v>231</v>
      </c>
      <c r="F30" s="3">
        <v>667</v>
      </c>
      <c r="G30" s="4">
        <v>0.2</v>
      </c>
      <c r="H30" s="12">
        <f>SUM(F30*0.8)</f>
        <v>533.6</v>
      </c>
    </row>
    <row r="31" spans="1:9" s="1" customFormat="1" ht="15.6" x14ac:dyDescent="0.3">
      <c r="A31" s="1" t="s">
        <v>217</v>
      </c>
      <c r="B31" s="1" t="s">
        <v>227</v>
      </c>
      <c r="C31" s="6" t="s">
        <v>228</v>
      </c>
      <c r="D31" s="1" t="s">
        <v>121</v>
      </c>
      <c r="F31" s="3">
        <v>649</v>
      </c>
      <c r="G31" s="4">
        <v>0.3</v>
      </c>
      <c r="H31" s="12">
        <f>SUM(F31*0.7)</f>
        <v>454.29999999999995</v>
      </c>
    </row>
    <row r="32" spans="1:9" s="1" customFormat="1" ht="15.6" x14ac:dyDescent="0.3">
      <c r="A32" s="1" t="s">
        <v>217</v>
      </c>
      <c r="B32" s="1" t="s">
        <v>227</v>
      </c>
      <c r="C32" s="6" t="s">
        <v>229</v>
      </c>
      <c r="F32" s="3">
        <v>349</v>
      </c>
      <c r="G32" s="4">
        <v>0.2</v>
      </c>
      <c r="H32" s="12">
        <f>SUM(F32*0.8)</f>
        <v>279.2</v>
      </c>
    </row>
    <row r="33" spans="1:9" s="1" customFormat="1" ht="15.6" x14ac:dyDescent="0.3">
      <c r="A33" s="1" t="s">
        <v>217</v>
      </c>
      <c r="B33" s="1" t="s">
        <v>227</v>
      </c>
      <c r="C33" s="6" t="s">
        <v>236</v>
      </c>
      <c r="F33" s="3">
        <v>309</v>
      </c>
      <c r="G33" s="4">
        <v>0.2</v>
      </c>
      <c r="H33" s="12">
        <f>SUM(F33*0.8)</f>
        <v>247.20000000000002</v>
      </c>
    </row>
    <row r="34" spans="1:9" s="1" customFormat="1" ht="15.6" x14ac:dyDescent="0.3">
      <c r="A34" s="1" t="s">
        <v>217</v>
      </c>
      <c r="B34" s="1" t="s">
        <v>227</v>
      </c>
      <c r="C34" s="6" t="s">
        <v>237</v>
      </c>
      <c r="D34" s="1" t="s">
        <v>238</v>
      </c>
      <c r="F34" s="3">
        <v>129</v>
      </c>
      <c r="G34" s="4">
        <v>0.2</v>
      </c>
      <c r="H34" s="12">
        <f>SUM(F34*0.8)</f>
        <v>103.2</v>
      </c>
    </row>
    <row r="35" spans="1:9" s="1" customFormat="1" ht="15.6" x14ac:dyDescent="0.3">
      <c r="A35" s="1" t="s">
        <v>83</v>
      </c>
      <c r="B35" s="1" t="s">
        <v>115</v>
      </c>
      <c r="C35" s="6" t="s">
        <v>116</v>
      </c>
      <c r="D35" s="1" t="s">
        <v>82</v>
      </c>
      <c r="F35" s="3">
        <v>11.5</v>
      </c>
      <c r="G35" s="4">
        <v>0.1</v>
      </c>
      <c r="H35" s="12">
        <f>SUM(F35*0.9)</f>
        <v>10.35</v>
      </c>
    </row>
    <row r="36" spans="1:9" s="1" customFormat="1" ht="15.6" x14ac:dyDescent="0.3">
      <c r="A36" s="1" t="s">
        <v>473</v>
      </c>
      <c r="B36" s="1" t="s">
        <v>474</v>
      </c>
      <c r="C36" s="6" t="s">
        <v>475</v>
      </c>
      <c r="D36" s="1" t="s">
        <v>337</v>
      </c>
      <c r="E36" s="1" t="s">
        <v>141</v>
      </c>
      <c r="F36" s="3"/>
      <c r="G36" s="4"/>
      <c r="H36" s="14">
        <v>17.5</v>
      </c>
      <c r="I36"/>
    </row>
    <row r="37" spans="1:9" s="1" customFormat="1" ht="15.6" x14ac:dyDescent="0.3">
      <c r="A37" s="1" t="s">
        <v>307</v>
      </c>
      <c r="B37" s="1" t="s">
        <v>309</v>
      </c>
      <c r="C37" s="6" t="s">
        <v>310</v>
      </c>
      <c r="D37" s="1" t="s">
        <v>68</v>
      </c>
      <c r="F37" s="3"/>
      <c r="G37" s="4"/>
      <c r="H37" s="13">
        <v>39</v>
      </c>
    </row>
    <row r="38" spans="1:9" s="1" customFormat="1" ht="15.6" x14ac:dyDescent="0.3">
      <c r="A38" s="1" t="s">
        <v>332</v>
      </c>
      <c r="B38" s="1" t="s">
        <v>333</v>
      </c>
      <c r="C38" s="6" t="s">
        <v>334</v>
      </c>
      <c r="D38" s="1" t="s">
        <v>335</v>
      </c>
      <c r="F38" s="3">
        <v>59</v>
      </c>
      <c r="G38" s="4"/>
      <c r="H38" s="14">
        <v>41</v>
      </c>
      <c r="I38"/>
    </row>
    <row r="39" spans="1:9" s="1" customFormat="1" ht="15.6" x14ac:dyDescent="0.3">
      <c r="A39" s="1" t="s">
        <v>257</v>
      </c>
      <c r="B39" s="1" t="s">
        <v>258</v>
      </c>
      <c r="C39" s="6" t="s">
        <v>259</v>
      </c>
      <c r="F39" s="3">
        <v>150</v>
      </c>
      <c r="G39" s="4">
        <v>0.2</v>
      </c>
      <c r="H39" s="12">
        <f>SUM(F39*0.8)</f>
        <v>120</v>
      </c>
    </row>
    <row r="40" spans="1:9" s="1" customFormat="1" ht="15.6" x14ac:dyDescent="0.3">
      <c r="A40" s="1" t="s">
        <v>350</v>
      </c>
      <c r="B40" s="1" t="s">
        <v>351</v>
      </c>
      <c r="C40" s="6" t="s">
        <v>352</v>
      </c>
      <c r="E40" s="1" t="s">
        <v>68</v>
      </c>
      <c r="F40" s="3">
        <v>99</v>
      </c>
      <c r="G40" s="4"/>
      <c r="H40" s="14">
        <v>74.5</v>
      </c>
      <c r="I40"/>
    </row>
    <row r="41" spans="1:9" s="1" customFormat="1" ht="15.6" x14ac:dyDescent="0.3">
      <c r="A41" s="1" t="s">
        <v>319</v>
      </c>
      <c r="B41" s="1" t="s">
        <v>289</v>
      </c>
      <c r="C41" s="6" t="s">
        <v>290</v>
      </c>
      <c r="F41" s="3">
        <v>259</v>
      </c>
      <c r="G41" s="4">
        <v>0.2</v>
      </c>
      <c r="H41" s="12">
        <f>SUM(F41*0.8)</f>
        <v>207.20000000000002</v>
      </c>
    </row>
    <row r="42" spans="1:9" s="1" customFormat="1" ht="15.6" x14ac:dyDescent="0.3">
      <c r="A42" s="1" t="s">
        <v>32</v>
      </c>
      <c r="B42" s="1" t="s">
        <v>102</v>
      </c>
      <c r="C42" s="6" t="s">
        <v>103</v>
      </c>
      <c r="F42" s="3">
        <v>995</v>
      </c>
      <c r="G42" s="4"/>
      <c r="H42" s="12">
        <v>500</v>
      </c>
    </row>
    <row r="43" spans="1:9" s="1" customFormat="1" ht="15.6" x14ac:dyDescent="0.3">
      <c r="A43" s="1" t="s">
        <v>32</v>
      </c>
      <c r="B43" s="1" t="s">
        <v>102</v>
      </c>
      <c r="C43" s="6" t="s">
        <v>104</v>
      </c>
      <c r="F43" s="3">
        <v>690</v>
      </c>
      <c r="G43" s="4"/>
      <c r="H43" s="12">
        <v>350</v>
      </c>
    </row>
    <row r="44" spans="1:9" s="1" customFormat="1" ht="15.6" x14ac:dyDescent="0.3">
      <c r="A44" s="1" t="s">
        <v>199</v>
      </c>
      <c r="B44" s="1" t="s">
        <v>303</v>
      </c>
      <c r="C44" s="6" t="s">
        <v>304</v>
      </c>
      <c r="D44" s="1" t="s">
        <v>68</v>
      </c>
      <c r="F44" s="3"/>
      <c r="G44" s="4"/>
      <c r="H44" s="13">
        <v>299</v>
      </c>
    </row>
    <row r="45" spans="1:9" s="1" customFormat="1" ht="15.6" x14ac:dyDescent="0.3">
      <c r="A45" s="1" t="s">
        <v>16</v>
      </c>
      <c r="B45" s="1" t="s">
        <v>139</v>
      </c>
      <c r="C45" s="6" t="s">
        <v>140</v>
      </c>
      <c r="D45" s="1" t="s">
        <v>141</v>
      </c>
      <c r="E45" s="1" t="s">
        <v>142</v>
      </c>
      <c r="F45" s="3">
        <v>99.9</v>
      </c>
      <c r="G45" s="4">
        <v>0.15</v>
      </c>
      <c r="H45" s="12">
        <f>SUM(F45*0.85)</f>
        <v>84.915000000000006</v>
      </c>
    </row>
    <row r="46" spans="1:9" s="1" customFormat="1" ht="15.6" x14ac:dyDescent="0.3">
      <c r="A46" s="1" t="s">
        <v>16</v>
      </c>
      <c r="B46" s="1" t="s">
        <v>139</v>
      </c>
      <c r="C46" s="6" t="s">
        <v>140</v>
      </c>
      <c r="D46" s="1" t="s">
        <v>143</v>
      </c>
      <c r="E46" s="1" t="s">
        <v>142</v>
      </c>
      <c r="F46" s="3">
        <v>99.9</v>
      </c>
      <c r="G46" s="4">
        <v>0.15</v>
      </c>
      <c r="H46" s="12">
        <f>SUM(F46*0.85)</f>
        <v>84.915000000000006</v>
      </c>
    </row>
    <row r="47" spans="1:9" s="1" customFormat="1" ht="15.6" x14ac:dyDescent="0.3">
      <c r="A47" s="1" t="s">
        <v>16</v>
      </c>
      <c r="B47" s="1" t="s">
        <v>139</v>
      </c>
      <c r="C47" s="6" t="s">
        <v>140</v>
      </c>
      <c r="D47" s="1" t="s">
        <v>54</v>
      </c>
      <c r="E47" s="1" t="s">
        <v>142</v>
      </c>
      <c r="F47" s="3">
        <v>99.9</v>
      </c>
      <c r="G47" s="4">
        <v>0.15</v>
      </c>
      <c r="H47" s="12">
        <f>SUM(F47*0.85)</f>
        <v>84.915000000000006</v>
      </c>
    </row>
    <row r="48" spans="1:9" s="1" customFormat="1" ht="15.6" x14ac:dyDescent="0.3">
      <c r="A48" s="1" t="s">
        <v>16</v>
      </c>
      <c r="B48" s="1" t="s">
        <v>139</v>
      </c>
      <c r="C48" s="6" t="s">
        <v>144</v>
      </c>
      <c r="F48" s="3">
        <v>69.900000000000006</v>
      </c>
      <c r="G48" s="4">
        <v>0.15</v>
      </c>
      <c r="H48" s="12">
        <f>SUM(F48*0.85)</f>
        <v>59.415000000000006</v>
      </c>
    </row>
    <row r="49" spans="1:9" s="1" customFormat="1" ht="15.6" x14ac:dyDescent="0.3">
      <c r="A49" s="1" t="s">
        <v>16</v>
      </c>
      <c r="B49" s="1" t="s">
        <v>139</v>
      </c>
      <c r="C49" s="6" t="s">
        <v>145</v>
      </c>
      <c r="F49" s="3">
        <v>66.900000000000006</v>
      </c>
      <c r="G49" s="4">
        <v>0.15</v>
      </c>
      <c r="H49" s="12">
        <f>SUM(F49*0.85)</f>
        <v>56.865000000000002</v>
      </c>
    </row>
    <row r="50" spans="1:9" s="1" customFormat="1" ht="15.6" x14ac:dyDescent="0.3">
      <c r="A50" s="1" t="s">
        <v>16</v>
      </c>
      <c r="B50" s="1" t="s">
        <v>139</v>
      </c>
      <c r="C50" s="6" t="s">
        <v>146</v>
      </c>
      <c r="F50" s="3">
        <v>89.9</v>
      </c>
      <c r="G50" s="4">
        <v>0.15</v>
      </c>
      <c r="H50" s="12">
        <f>SUM(F50*0.85)</f>
        <v>76.415000000000006</v>
      </c>
    </row>
    <row r="51" spans="1:9" s="1" customFormat="1" ht="15.6" x14ac:dyDescent="0.3">
      <c r="A51" s="1" t="s">
        <v>353</v>
      </c>
      <c r="B51" s="1" t="s">
        <v>354</v>
      </c>
      <c r="C51" s="6" t="s">
        <v>355</v>
      </c>
      <c r="F51" s="3">
        <v>9</v>
      </c>
      <c r="G51" s="4"/>
      <c r="H51" s="14">
        <v>5</v>
      </c>
      <c r="I51"/>
    </row>
    <row r="52" spans="1:9" s="1" customFormat="1" ht="15.6" x14ac:dyDescent="0.3">
      <c r="A52" s="1" t="s">
        <v>105</v>
      </c>
      <c r="B52" s="1" t="s">
        <v>112</v>
      </c>
      <c r="C52" s="6" t="s">
        <v>113</v>
      </c>
      <c r="F52" s="3">
        <v>6.9</v>
      </c>
      <c r="G52" s="4">
        <v>0.1</v>
      </c>
      <c r="H52" s="12">
        <f>SUM(F52*0.9)</f>
        <v>6.2100000000000009</v>
      </c>
    </row>
    <row r="53" spans="1:9" s="1" customFormat="1" ht="15.6" x14ac:dyDescent="0.3">
      <c r="A53" s="1" t="s">
        <v>63</v>
      </c>
      <c r="B53" s="1" t="s">
        <v>64</v>
      </c>
      <c r="C53" s="6" t="s">
        <v>65</v>
      </c>
      <c r="F53" s="3">
        <v>54</v>
      </c>
      <c r="G53" s="4">
        <v>0.1</v>
      </c>
      <c r="H53" s="12">
        <f>SUM(F53*0.9)</f>
        <v>48.6</v>
      </c>
    </row>
    <row r="54" spans="1:9" s="1" customFormat="1" ht="15.6" x14ac:dyDescent="0.3">
      <c r="A54" s="1" t="s">
        <v>206</v>
      </c>
      <c r="B54" s="1" t="s">
        <v>207</v>
      </c>
      <c r="C54" s="6" t="s">
        <v>208</v>
      </c>
      <c r="F54" s="3">
        <v>499</v>
      </c>
      <c r="G54" s="4">
        <v>0.15</v>
      </c>
      <c r="H54" s="12">
        <f>SUM(F54*0.85)</f>
        <v>424.15</v>
      </c>
    </row>
    <row r="55" spans="1:9" s="1" customFormat="1" ht="15.6" x14ac:dyDescent="0.3">
      <c r="A55" s="1" t="s">
        <v>402</v>
      </c>
      <c r="B55" s="1" t="s">
        <v>403</v>
      </c>
      <c r="C55" s="6" t="s">
        <v>404</v>
      </c>
      <c r="D55" s="1" t="s">
        <v>405</v>
      </c>
      <c r="E55" s="1" t="s">
        <v>68</v>
      </c>
      <c r="F55" s="3">
        <v>99</v>
      </c>
      <c r="G55" s="4"/>
      <c r="H55" s="14">
        <v>89</v>
      </c>
      <c r="I55"/>
    </row>
    <row r="56" spans="1:9" s="1" customFormat="1" ht="15.6" x14ac:dyDescent="0.3">
      <c r="A56" s="1" t="s">
        <v>130</v>
      </c>
      <c r="B56" s="1" t="s">
        <v>425</v>
      </c>
      <c r="C56" s="6" t="s">
        <v>426</v>
      </c>
      <c r="D56" s="1" t="s">
        <v>427</v>
      </c>
      <c r="E56" s="1" t="s">
        <v>68</v>
      </c>
      <c r="F56" s="3">
        <v>50</v>
      </c>
      <c r="G56" s="4"/>
      <c r="H56" s="14">
        <v>40</v>
      </c>
      <c r="I56"/>
    </row>
    <row r="57" spans="1:9" s="1" customFormat="1" ht="15.6" x14ac:dyDescent="0.3">
      <c r="A57" s="1" t="s">
        <v>172</v>
      </c>
      <c r="B57" s="1" t="s">
        <v>196</v>
      </c>
      <c r="C57" s="6" t="s">
        <v>197</v>
      </c>
      <c r="D57" s="1" t="s">
        <v>121</v>
      </c>
      <c r="F57" s="3">
        <v>1436</v>
      </c>
      <c r="G57" s="4">
        <v>0.4</v>
      </c>
      <c r="H57" s="12">
        <f>SUM(F57*0.6)</f>
        <v>861.6</v>
      </c>
    </row>
    <row r="58" spans="1:9" s="1" customFormat="1" ht="15.6" x14ac:dyDescent="0.3">
      <c r="A58" s="1" t="s">
        <v>169</v>
      </c>
      <c r="B58" s="1" t="s">
        <v>215</v>
      </c>
      <c r="C58" s="6" t="s">
        <v>216</v>
      </c>
      <c r="F58" s="3">
        <v>1499</v>
      </c>
      <c r="G58" s="4">
        <v>0.2</v>
      </c>
      <c r="H58" s="12">
        <f>SUM(F58*0.8)</f>
        <v>1199.2</v>
      </c>
    </row>
    <row r="59" spans="1:9" s="1" customFormat="1" ht="15.6" x14ac:dyDescent="0.3">
      <c r="A59" s="1" t="s">
        <v>430</v>
      </c>
      <c r="B59" s="1" t="s">
        <v>428</v>
      </c>
      <c r="C59" s="6" t="s">
        <v>429</v>
      </c>
      <c r="D59" s="1" t="s">
        <v>431</v>
      </c>
      <c r="E59" s="1" t="s">
        <v>68</v>
      </c>
      <c r="F59" s="3">
        <v>39</v>
      </c>
      <c r="G59" s="4"/>
      <c r="H59" s="14">
        <v>30</v>
      </c>
      <c r="I59"/>
    </row>
    <row r="60" spans="1:9" s="1" customFormat="1" ht="15.6" x14ac:dyDescent="0.3">
      <c r="A60" s="1" t="s">
        <v>59</v>
      </c>
      <c r="B60" s="1" t="s">
        <v>36</v>
      </c>
      <c r="C60" s="6" t="s">
        <v>58</v>
      </c>
      <c r="F60" s="3">
        <v>17.899999999999999</v>
      </c>
      <c r="G60" s="4">
        <v>0.27</v>
      </c>
      <c r="H60" s="12">
        <f>SUM(F60*0.73)</f>
        <v>13.066999999999998</v>
      </c>
    </row>
    <row r="61" spans="1:9" s="1" customFormat="1" ht="15.6" x14ac:dyDescent="0.3">
      <c r="A61" s="1" t="s">
        <v>59</v>
      </c>
      <c r="B61" s="1" t="s">
        <v>36</v>
      </c>
      <c r="C61" s="6" t="s">
        <v>60</v>
      </c>
      <c r="F61" s="3">
        <v>17.899999999999999</v>
      </c>
      <c r="G61" s="4">
        <v>0.27</v>
      </c>
      <c r="H61" s="12">
        <f>SUM(F61*0.73)</f>
        <v>13.066999999999998</v>
      </c>
    </row>
    <row r="62" spans="1:9" s="1" customFormat="1" ht="15.6" x14ac:dyDescent="0.3">
      <c r="A62" s="1" t="s">
        <v>35</v>
      </c>
      <c r="B62" s="1" t="s">
        <v>36</v>
      </c>
      <c r="C62" s="6" t="s">
        <v>37</v>
      </c>
      <c r="D62" s="1" t="s">
        <v>38</v>
      </c>
      <c r="E62" s="1" t="s">
        <v>44</v>
      </c>
      <c r="F62" s="3">
        <v>29.9</v>
      </c>
      <c r="G62" s="4">
        <v>0.27</v>
      </c>
      <c r="H62" s="12">
        <f>SUM(F62*0.73)</f>
        <v>21.826999999999998</v>
      </c>
    </row>
    <row r="63" spans="1:9" s="1" customFormat="1" ht="15.6" x14ac:dyDescent="0.3">
      <c r="A63" s="1" t="s">
        <v>35</v>
      </c>
      <c r="B63" s="1" t="s">
        <v>36</v>
      </c>
      <c r="C63" s="6" t="s">
        <v>39</v>
      </c>
      <c r="D63" s="1" t="s">
        <v>40</v>
      </c>
      <c r="F63" s="3">
        <v>7.7</v>
      </c>
      <c r="G63" s="4">
        <v>0.27</v>
      </c>
      <c r="H63" s="12">
        <f>SUM(F63*0.73)</f>
        <v>5.6209999999999996</v>
      </c>
    </row>
    <row r="64" spans="1:9" s="1" customFormat="1" ht="15.6" x14ac:dyDescent="0.3">
      <c r="A64" s="1" t="s">
        <v>35</v>
      </c>
      <c r="B64" s="1" t="s">
        <v>36</v>
      </c>
      <c r="C64" s="6" t="s">
        <v>41</v>
      </c>
      <c r="D64" s="1" t="s">
        <v>38</v>
      </c>
      <c r="F64" s="3">
        <v>19.5</v>
      </c>
      <c r="G64" s="4">
        <v>0.27</v>
      </c>
      <c r="H64" s="12">
        <f>SUM(F64*0.73)</f>
        <v>14.234999999999999</v>
      </c>
    </row>
    <row r="65" spans="1:9" s="1" customFormat="1" ht="15.6" x14ac:dyDescent="0.3">
      <c r="A65" s="15" t="s">
        <v>35</v>
      </c>
      <c r="B65" s="16" t="s">
        <v>36</v>
      </c>
      <c r="C65" s="17" t="s">
        <v>42</v>
      </c>
      <c r="D65" s="16" t="s">
        <v>40</v>
      </c>
      <c r="E65" s="16"/>
      <c r="F65" s="18">
        <v>12.5</v>
      </c>
      <c r="G65" s="19">
        <v>0.27</v>
      </c>
      <c r="H65" s="20">
        <f>SUM(F65*0.73)</f>
        <v>9.125</v>
      </c>
    </row>
    <row r="66" spans="1:9" s="1" customFormat="1" ht="15.6" x14ac:dyDescent="0.3">
      <c r="A66" s="21" t="s">
        <v>35</v>
      </c>
      <c r="B66" s="1" t="s">
        <v>36</v>
      </c>
      <c r="C66" s="6" t="s">
        <v>43</v>
      </c>
      <c r="E66" s="1" t="s">
        <v>44</v>
      </c>
      <c r="F66" s="3">
        <v>33.9</v>
      </c>
      <c r="G66" s="4">
        <v>0.27</v>
      </c>
      <c r="H66" s="26">
        <f>SUM(F66*0.73)</f>
        <v>24.747</v>
      </c>
    </row>
    <row r="67" spans="1:9" s="1" customFormat="1" ht="15.6" x14ac:dyDescent="0.3">
      <c r="A67" s="27" t="s">
        <v>35</v>
      </c>
      <c r="B67" s="28" t="s">
        <v>36</v>
      </c>
      <c r="C67" s="29" t="s">
        <v>45</v>
      </c>
      <c r="D67" s="28"/>
      <c r="E67" s="28"/>
      <c r="F67" s="30">
        <v>6.9</v>
      </c>
      <c r="G67" s="31">
        <v>0.27</v>
      </c>
      <c r="H67" s="32">
        <f>SUM(F67*0.73)</f>
        <v>5.0369999999999999</v>
      </c>
    </row>
    <row r="68" spans="1:9" s="1" customFormat="1" ht="15.6" x14ac:dyDescent="0.3">
      <c r="A68" s="1" t="s">
        <v>35</v>
      </c>
      <c r="B68" s="1" t="s">
        <v>36</v>
      </c>
      <c r="C68" s="6" t="s">
        <v>46</v>
      </c>
      <c r="F68" s="3">
        <v>9.8000000000000007</v>
      </c>
      <c r="G68" s="4">
        <v>0.27</v>
      </c>
      <c r="H68" s="12">
        <f>SUM(F68*0.73)</f>
        <v>7.1539999999999999</v>
      </c>
    </row>
    <row r="69" spans="1:9" s="1" customFormat="1" ht="15.6" x14ac:dyDescent="0.3">
      <c r="A69" s="1" t="s">
        <v>35</v>
      </c>
      <c r="B69" s="1" t="s">
        <v>36</v>
      </c>
      <c r="C69" s="6" t="s">
        <v>47</v>
      </c>
      <c r="F69" s="3">
        <v>9.5</v>
      </c>
      <c r="G69" s="4">
        <v>0.27</v>
      </c>
      <c r="H69" s="12">
        <f>SUM(F69*0.73)</f>
        <v>6.9349999999999996</v>
      </c>
    </row>
    <row r="70" spans="1:9" s="1" customFormat="1" ht="15.6" x14ac:dyDescent="0.3">
      <c r="A70" s="1" t="s">
        <v>35</v>
      </c>
      <c r="B70" s="1" t="s">
        <v>36</v>
      </c>
      <c r="C70" s="6" t="s">
        <v>48</v>
      </c>
      <c r="F70" s="3">
        <v>8.9</v>
      </c>
      <c r="G70" s="4">
        <v>0.27</v>
      </c>
      <c r="H70" s="12">
        <f>SUM(F70*0.73)</f>
        <v>6.4969999999999999</v>
      </c>
    </row>
    <row r="71" spans="1:9" s="1" customFormat="1" ht="15.6" x14ac:dyDescent="0.3">
      <c r="A71" s="15" t="s">
        <v>35</v>
      </c>
      <c r="B71" s="16" t="s">
        <v>36</v>
      </c>
      <c r="C71" s="17" t="s">
        <v>49</v>
      </c>
      <c r="D71" s="16"/>
      <c r="E71" s="16"/>
      <c r="F71" s="18">
        <v>6.9</v>
      </c>
      <c r="G71" s="19">
        <v>0.27</v>
      </c>
      <c r="H71" s="20">
        <f>SUM(F71*0.73)</f>
        <v>5.0369999999999999</v>
      </c>
    </row>
    <row r="72" spans="1:9" s="1" customFormat="1" ht="15.6" x14ac:dyDescent="0.3">
      <c r="A72" s="21" t="s">
        <v>35</v>
      </c>
      <c r="B72" s="1" t="s">
        <v>36</v>
      </c>
      <c r="C72" s="6" t="s">
        <v>50</v>
      </c>
      <c r="F72" s="3">
        <v>6.9</v>
      </c>
      <c r="G72" s="4">
        <v>0.27</v>
      </c>
      <c r="H72" s="26">
        <f>SUM(F72*0.73)</f>
        <v>5.0369999999999999</v>
      </c>
    </row>
    <row r="73" spans="1:9" s="1" customFormat="1" ht="15.6" x14ac:dyDescent="0.3">
      <c r="A73" s="27" t="s">
        <v>35</v>
      </c>
      <c r="B73" s="28" t="s">
        <v>36</v>
      </c>
      <c r="C73" s="29" t="s">
        <v>45</v>
      </c>
      <c r="D73" s="28"/>
      <c r="E73" s="28"/>
      <c r="F73" s="30">
        <v>6.9</v>
      </c>
      <c r="G73" s="31">
        <v>0.27</v>
      </c>
      <c r="H73" s="32">
        <f>SUM(F73*0.73)</f>
        <v>5.0369999999999999</v>
      </c>
    </row>
    <row r="74" spans="1:9" s="1" customFormat="1" ht="15.6" x14ac:dyDescent="0.3">
      <c r="A74" s="1" t="s">
        <v>35</v>
      </c>
      <c r="B74" s="1" t="s">
        <v>36</v>
      </c>
      <c r="C74" s="6" t="s">
        <v>51</v>
      </c>
      <c r="F74" s="3">
        <v>5.9</v>
      </c>
      <c r="G74" s="4">
        <v>0.27</v>
      </c>
      <c r="H74" s="12">
        <f>SUM(F74*0.73)</f>
        <v>4.3070000000000004</v>
      </c>
    </row>
    <row r="75" spans="1:9" s="1" customFormat="1" ht="15.6" x14ac:dyDescent="0.3">
      <c r="A75" s="1" t="s">
        <v>35</v>
      </c>
      <c r="B75" s="1" t="s">
        <v>36</v>
      </c>
      <c r="C75" s="6" t="s">
        <v>52</v>
      </c>
      <c r="F75" s="3">
        <v>5.9</v>
      </c>
      <c r="G75" s="4">
        <v>0.27</v>
      </c>
      <c r="H75" s="12">
        <f>SUM(F75*0.73)</f>
        <v>4.3070000000000004</v>
      </c>
    </row>
    <row r="76" spans="1:9" s="1" customFormat="1" ht="15.6" x14ac:dyDescent="0.3">
      <c r="A76" s="1" t="s">
        <v>130</v>
      </c>
      <c r="B76" s="1" t="s">
        <v>21</v>
      </c>
      <c r="C76" s="6" t="s">
        <v>134</v>
      </c>
      <c r="F76" s="3">
        <v>89</v>
      </c>
      <c r="G76" s="4">
        <v>0.3</v>
      </c>
      <c r="H76" s="12">
        <f>SUM(F76*0.7)</f>
        <v>62.3</v>
      </c>
    </row>
    <row r="77" spans="1:9" s="1" customFormat="1" ht="15.6" x14ac:dyDescent="0.3">
      <c r="A77" s="1" t="s">
        <v>132</v>
      </c>
      <c r="B77" s="1" t="s">
        <v>21</v>
      </c>
      <c r="C77" s="6" t="s">
        <v>133</v>
      </c>
      <c r="F77" s="3">
        <v>239</v>
      </c>
      <c r="G77" s="4">
        <v>0.3</v>
      </c>
      <c r="H77" s="12">
        <f>SUM(F77*0.7)</f>
        <v>167.29999999999998</v>
      </c>
    </row>
    <row r="78" spans="1:9" s="1" customFormat="1" ht="15.6" x14ac:dyDescent="0.3">
      <c r="A78" s="1" t="s">
        <v>347</v>
      </c>
      <c r="B78" s="1" t="s">
        <v>21</v>
      </c>
      <c r="C78" s="6" t="s">
        <v>348</v>
      </c>
      <c r="D78" s="1" t="s">
        <v>349</v>
      </c>
      <c r="F78" s="3">
        <v>349</v>
      </c>
      <c r="G78" s="4"/>
      <c r="H78" s="14">
        <v>279</v>
      </c>
      <c r="I78"/>
    </row>
    <row r="79" spans="1:9" s="1" customFormat="1" ht="15.6" x14ac:dyDescent="0.3">
      <c r="A79" s="1" t="s">
        <v>20</v>
      </c>
      <c r="B79" s="1" t="s">
        <v>21</v>
      </c>
      <c r="C79" s="6" t="s">
        <v>22</v>
      </c>
      <c r="F79" s="3">
        <v>119</v>
      </c>
      <c r="G79" s="4">
        <v>0.25</v>
      </c>
      <c r="H79" s="12">
        <f>SUM(F79*0.75)</f>
        <v>89.25</v>
      </c>
    </row>
    <row r="80" spans="1:9" s="1" customFormat="1" ht="15.6" x14ac:dyDescent="0.3">
      <c r="A80" s="1" t="s">
        <v>189</v>
      </c>
      <c r="B80" s="1" t="s">
        <v>170</v>
      </c>
      <c r="C80" s="6" t="s">
        <v>190</v>
      </c>
      <c r="F80" s="3">
        <v>129</v>
      </c>
      <c r="G80" s="4">
        <v>0.25</v>
      </c>
      <c r="H80" s="12">
        <f>SUM(F80*0.7)</f>
        <v>90.3</v>
      </c>
    </row>
    <row r="81" spans="1:8" s="1" customFormat="1" ht="15.6" x14ac:dyDescent="0.3">
      <c r="A81" s="1" t="s">
        <v>169</v>
      </c>
      <c r="B81" s="1" t="s">
        <v>170</v>
      </c>
      <c r="C81" s="6" t="s">
        <v>171</v>
      </c>
      <c r="F81" s="3">
        <v>1189</v>
      </c>
      <c r="G81" s="4">
        <v>0.16</v>
      </c>
      <c r="H81" s="12">
        <v>999</v>
      </c>
    </row>
    <row r="82" spans="1:8" s="1" customFormat="1" ht="15.6" x14ac:dyDescent="0.3">
      <c r="A82" s="1" t="s">
        <v>172</v>
      </c>
      <c r="B82" s="1" t="s">
        <v>170</v>
      </c>
      <c r="C82" s="6" t="s">
        <v>173</v>
      </c>
      <c r="F82" s="3">
        <v>1799</v>
      </c>
      <c r="G82" s="4"/>
      <c r="H82" s="12">
        <v>1340</v>
      </c>
    </row>
    <row r="83" spans="1:8" s="1" customFormat="1" ht="15.6" x14ac:dyDescent="0.3">
      <c r="A83" s="22" t="s">
        <v>172</v>
      </c>
      <c r="B83" s="22" t="s">
        <v>170</v>
      </c>
      <c r="C83" s="23" t="s">
        <v>174</v>
      </c>
      <c r="D83" s="22"/>
      <c r="E83" s="22"/>
      <c r="F83" s="24">
        <v>1919</v>
      </c>
      <c r="G83" s="25">
        <v>0.28000000000000003</v>
      </c>
      <c r="H83" s="33">
        <v>1382</v>
      </c>
    </row>
    <row r="84" spans="1:8" s="1" customFormat="1" ht="15.6" x14ac:dyDescent="0.3">
      <c r="A84" s="22" t="s">
        <v>172</v>
      </c>
      <c r="B84" s="22" t="s">
        <v>170</v>
      </c>
      <c r="C84" s="23" t="s">
        <v>175</v>
      </c>
      <c r="D84" s="22"/>
      <c r="E84" s="22"/>
      <c r="F84" s="24">
        <v>2159</v>
      </c>
      <c r="G84" s="25">
        <v>0.28000000000000003</v>
      </c>
      <c r="H84" s="33">
        <v>1555</v>
      </c>
    </row>
    <row r="85" spans="1:8" s="1" customFormat="1" ht="15.6" x14ac:dyDescent="0.3">
      <c r="A85" s="22" t="s">
        <v>172</v>
      </c>
      <c r="B85" s="22" t="s">
        <v>170</v>
      </c>
      <c r="C85" s="23" t="s">
        <v>176</v>
      </c>
      <c r="D85" s="22" t="s">
        <v>313</v>
      </c>
      <c r="E85" s="22"/>
      <c r="F85" s="24"/>
      <c r="G85" s="25"/>
      <c r="H85" s="33">
        <v>6100</v>
      </c>
    </row>
    <row r="86" spans="1:8" s="1" customFormat="1" ht="15.6" x14ac:dyDescent="0.3">
      <c r="A86" s="1" t="s">
        <v>172</v>
      </c>
      <c r="B86" s="1" t="s">
        <v>170</v>
      </c>
      <c r="C86" s="6" t="s">
        <v>177</v>
      </c>
      <c r="F86" s="3">
        <v>619</v>
      </c>
      <c r="G86" s="4">
        <v>0.15</v>
      </c>
      <c r="H86" s="12">
        <v>527</v>
      </c>
    </row>
    <row r="87" spans="1:8" s="1" customFormat="1" ht="15.6" x14ac:dyDescent="0.3">
      <c r="A87" s="1" t="s">
        <v>172</v>
      </c>
      <c r="B87" s="1" t="s">
        <v>170</v>
      </c>
      <c r="C87" s="6" t="s">
        <v>198</v>
      </c>
      <c r="F87" s="3">
        <v>648</v>
      </c>
      <c r="G87" s="4">
        <v>0.1</v>
      </c>
      <c r="H87" s="12">
        <f>SUM(F87*0.7)</f>
        <v>453.59999999999997</v>
      </c>
    </row>
    <row r="88" spans="1:8" s="1" customFormat="1" ht="15.6" x14ac:dyDescent="0.3">
      <c r="A88" s="1" t="s">
        <v>172</v>
      </c>
      <c r="B88" s="1" t="s">
        <v>170</v>
      </c>
      <c r="C88" s="6" t="s">
        <v>195</v>
      </c>
      <c r="D88" s="1" t="s">
        <v>68</v>
      </c>
      <c r="F88" s="3"/>
      <c r="G88" s="4"/>
      <c r="H88" s="12">
        <v>290</v>
      </c>
    </row>
    <row r="89" spans="1:8" s="1" customFormat="1" ht="15.6" x14ac:dyDescent="0.3">
      <c r="A89" s="1" t="s">
        <v>217</v>
      </c>
      <c r="B89" s="1" t="s">
        <v>170</v>
      </c>
      <c r="C89" s="6" t="s">
        <v>218</v>
      </c>
      <c r="F89" s="3">
        <v>959</v>
      </c>
      <c r="G89" s="4">
        <v>0.2</v>
      </c>
      <c r="H89" s="12">
        <f>SUM(F89*0.8)</f>
        <v>767.2</v>
      </c>
    </row>
    <row r="90" spans="1:8" s="1" customFormat="1" ht="15.6" x14ac:dyDescent="0.3">
      <c r="A90" s="1" t="s">
        <v>217</v>
      </c>
      <c r="B90" s="1" t="s">
        <v>170</v>
      </c>
      <c r="C90" s="6" t="s">
        <v>219</v>
      </c>
      <c r="F90" s="3">
        <v>155</v>
      </c>
      <c r="G90" s="4">
        <v>0.2</v>
      </c>
      <c r="H90" s="12">
        <f>SUM(F90*0.8)</f>
        <v>124</v>
      </c>
    </row>
    <row r="91" spans="1:8" s="1" customFormat="1" ht="15.6" x14ac:dyDescent="0.3">
      <c r="A91" s="1" t="s">
        <v>217</v>
      </c>
      <c r="B91" s="1" t="s">
        <v>170</v>
      </c>
      <c r="C91" s="6" t="s">
        <v>220</v>
      </c>
      <c r="F91" s="3">
        <v>119</v>
      </c>
      <c r="G91" s="4">
        <v>0.2</v>
      </c>
      <c r="H91" s="12">
        <f>SUM(F91*0.8)</f>
        <v>95.2</v>
      </c>
    </row>
    <row r="92" spans="1:8" s="1" customFormat="1" ht="15.6" x14ac:dyDescent="0.3">
      <c r="A92" s="1" t="s">
        <v>217</v>
      </c>
      <c r="B92" s="1" t="s">
        <v>170</v>
      </c>
      <c r="C92" s="6" t="s">
        <v>221</v>
      </c>
      <c r="F92" s="3">
        <v>272.5</v>
      </c>
      <c r="G92" s="4">
        <v>0.2</v>
      </c>
      <c r="H92" s="12">
        <f>SUM(F92*0.8)</f>
        <v>218</v>
      </c>
    </row>
    <row r="93" spans="1:8" s="1" customFormat="1" ht="15.6" x14ac:dyDescent="0.3">
      <c r="A93" s="1" t="s">
        <v>217</v>
      </c>
      <c r="B93" s="1" t="s">
        <v>170</v>
      </c>
      <c r="C93" s="6" t="s">
        <v>222</v>
      </c>
      <c r="F93" s="3">
        <v>159</v>
      </c>
      <c r="G93" s="4">
        <v>0.2</v>
      </c>
      <c r="H93" s="12">
        <f>SUM(F93*0.8)</f>
        <v>127.2</v>
      </c>
    </row>
    <row r="94" spans="1:8" s="1" customFormat="1" ht="15.6" x14ac:dyDescent="0.3">
      <c r="A94" s="1" t="s">
        <v>217</v>
      </c>
      <c r="B94" s="1" t="s">
        <v>170</v>
      </c>
      <c r="C94" s="6" t="s">
        <v>223</v>
      </c>
      <c r="F94" s="3">
        <v>219.5</v>
      </c>
      <c r="G94" s="4">
        <v>0.2</v>
      </c>
      <c r="H94" s="12">
        <f>SUM(F94*0.8)</f>
        <v>175.60000000000002</v>
      </c>
    </row>
    <row r="95" spans="1:8" s="1" customFormat="1" ht="15.6" x14ac:dyDescent="0.3">
      <c r="A95" s="1" t="s">
        <v>217</v>
      </c>
      <c r="B95" s="1" t="s">
        <v>170</v>
      </c>
      <c r="C95" s="6" t="s">
        <v>224</v>
      </c>
      <c r="F95" s="3">
        <v>189</v>
      </c>
      <c r="G95" s="4">
        <v>0.2</v>
      </c>
      <c r="H95" s="12">
        <f>SUM(F95*0.8)</f>
        <v>151.20000000000002</v>
      </c>
    </row>
    <row r="96" spans="1:8" s="1" customFormat="1" ht="15.6" x14ac:dyDescent="0.3">
      <c r="A96" s="1" t="s">
        <v>217</v>
      </c>
      <c r="B96" s="1" t="s">
        <v>170</v>
      </c>
      <c r="C96" s="6" t="s">
        <v>247</v>
      </c>
      <c r="F96" s="3">
        <v>199</v>
      </c>
      <c r="G96" s="4">
        <v>0.2</v>
      </c>
      <c r="H96" s="12">
        <f>SUM(F96*0.8)</f>
        <v>159.20000000000002</v>
      </c>
    </row>
    <row r="97" spans="1:8" s="1" customFormat="1" ht="15.6" x14ac:dyDescent="0.3">
      <c r="A97" s="1" t="s">
        <v>217</v>
      </c>
      <c r="B97" s="1" t="s">
        <v>170</v>
      </c>
      <c r="C97" s="6" t="s">
        <v>244</v>
      </c>
      <c r="F97" s="3">
        <v>133</v>
      </c>
      <c r="G97" s="4">
        <v>0.2</v>
      </c>
      <c r="H97" s="12">
        <f>SUM(F97*0.8)</f>
        <v>106.4</v>
      </c>
    </row>
    <row r="98" spans="1:8" s="1" customFormat="1" ht="15.6" x14ac:dyDescent="0.3">
      <c r="A98" s="1" t="s">
        <v>217</v>
      </c>
      <c r="B98" s="1" t="s">
        <v>170</v>
      </c>
      <c r="C98" s="6" t="s">
        <v>245</v>
      </c>
      <c r="F98" s="3">
        <v>127</v>
      </c>
      <c r="G98" s="4">
        <v>0.2</v>
      </c>
      <c r="H98" s="12">
        <f>SUM(F98*0.8)</f>
        <v>101.60000000000001</v>
      </c>
    </row>
    <row r="99" spans="1:8" s="1" customFormat="1" ht="15.6" x14ac:dyDescent="0.3">
      <c r="A99" s="1" t="s">
        <v>217</v>
      </c>
      <c r="B99" s="1" t="s">
        <v>170</v>
      </c>
      <c r="C99" s="6" t="s">
        <v>246</v>
      </c>
      <c r="F99" s="3">
        <v>109</v>
      </c>
      <c r="G99" s="4">
        <v>0.2</v>
      </c>
      <c r="H99" s="12">
        <f>SUM(F99*0.8)</f>
        <v>87.2</v>
      </c>
    </row>
    <row r="100" spans="1:8" s="1" customFormat="1" ht="15.6" x14ac:dyDescent="0.3">
      <c r="A100" s="1" t="s">
        <v>217</v>
      </c>
      <c r="B100" s="1" t="s">
        <v>170</v>
      </c>
      <c r="C100" s="6" t="s">
        <v>264</v>
      </c>
      <c r="F100" s="3">
        <v>699.5</v>
      </c>
      <c r="G100" s="4">
        <v>0.2</v>
      </c>
      <c r="H100" s="12">
        <f>SUM(F100*0.8)</f>
        <v>559.6</v>
      </c>
    </row>
    <row r="101" spans="1:8" s="1" customFormat="1" ht="15.6" x14ac:dyDescent="0.3">
      <c r="A101" s="1" t="s">
        <v>239</v>
      </c>
      <c r="B101" s="1" t="s">
        <v>170</v>
      </c>
      <c r="C101" s="6" t="s">
        <v>240</v>
      </c>
      <c r="D101" s="1" t="s">
        <v>241</v>
      </c>
      <c r="F101" s="3">
        <v>177.31</v>
      </c>
      <c r="G101" s="4">
        <v>0.2</v>
      </c>
      <c r="H101" s="12">
        <f>SUM(F101*0.8)</f>
        <v>141.84800000000001</v>
      </c>
    </row>
    <row r="102" spans="1:8" s="1" customFormat="1" ht="15.6" x14ac:dyDescent="0.3">
      <c r="A102" s="1" t="s">
        <v>187</v>
      </c>
      <c r="B102" s="1" t="s">
        <v>170</v>
      </c>
      <c r="C102" s="6" t="s">
        <v>188</v>
      </c>
      <c r="F102" s="3">
        <v>119</v>
      </c>
      <c r="G102" s="4">
        <v>0.25</v>
      </c>
      <c r="H102" s="12">
        <f>SUM(F102*0.75)</f>
        <v>89.25</v>
      </c>
    </row>
    <row r="103" spans="1:8" s="1" customFormat="1" ht="15.6" x14ac:dyDescent="0.3">
      <c r="A103" s="1" t="s">
        <v>193</v>
      </c>
      <c r="B103" s="1" t="s">
        <v>170</v>
      </c>
      <c r="C103" s="6" t="s">
        <v>194</v>
      </c>
      <c r="F103" s="3">
        <v>129</v>
      </c>
      <c r="G103" s="4">
        <v>0.25</v>
      </c>
      <c r="H103" s="12">
        <f>SUM(F103*0.75)</f>
        <v>96.75</v>
      </c>
    </row>
    <row r="104" spans="1:8" s="1" customFormat="1" ht="15.6" x14ac:dyDescent="0.3">
      <c r="A104" s="1" t="s">
        <v>191</v>
      </c>
      <c r="B104" s="1" t="s">
        <v>170</v>
      </c>
      <c r="C104" s="6" t="s">
        <v>192</v>
      </c>
      <c r="F104" s="3">
        <v>169</v>
      </c>
      <c r="G104" s="4">
        <v>0.25</v>
      </c>
      <c r="H104" s="12">
        <f>SUM(F104*0.75)</f>
        <v>126.75</v>
      </c>
    </row>
    <row r="105" spans="1:8" s="1" customFormat="1" ht="15.6" x14ac:dyDescent="0.3">
      <c r="A105" s="1" t="s">
        <v>59</v>
      </c>
      <c r="B105" s="1" t="s">
        <v>61</v>
      </c>
      <c r="C105" s="6">
        <v>529590</v>
      </c>
      <c r="F105" s="3">
        <v>9.5</v>
      </c>
      <c r="G105" s="4">
        <v>0.3</v>
      </c>
      <c r="H105" s="12">
        <f>SUM(F105*0.7)</f>
        <v>6.6499999999999995</v>
      </c>
    </row>
    <row r="106" spans="1:8" s="1" customFormat="1" ht="15.6" x14ac:dyDescent="0.3">
      <c r="A106" s="1" t="s">
        <v>105</v>
      </c>
      <c r="B106" s="1" t="s">
        <v>61</v>
      </c>
      <c r="C106" s="6" t="s">
        <v>109</v>
      </c>
      <c r="F106" s="3">
        <v>7.5</v>
      </c>
      <c r="G106" s="4">
        <v>0.1</v>
      </c>
      <c r="H106" s="12">
        <f>SUM(F106*0.9)</f>
        <v>6.75</v>
      </c>
    </row>
    <row r="107" spans="1:8" s="1" customFormat="1" ht="15.6" x14ac:dyDescent="0.3">
      <c r="A107" s="1" t="s">
        <v>294</v>
      </c>
      <c r="B107" s="1" t="s">
        <v>292</v>
      </c>
      <c r="C107" s="6" t="s">
        <v>295</v>
      </c>
      <c r="D107" s="1" t="s">
        <v>68</v>
      </c>
      <c r="F107" s="3">
        <v>215</v>
      </c>
      <c r="G107" s="4">
        <v>0.2</v>
      </c>
      <c r="H107" s="12">
        <f>SUM(F107*0.8)</f>
        <v>172</v>
      </c>
    </row>
    <row r="108" spans="1:8" s="1" customFormat="1" ht="15.6" x14ac:dyDescent="0.3">
      <c r="A108" s="1" t="s">
        <v>291</v>
      </c>
      <c r="B108" s="1" t="s">
        <v>292</v>
      </c>
      <c r="C108" s="6" t="s">
        <v>293</v>
      </c>
      <c r="F108" s="3">
        <v>56</v>
      </c>
      <c r="G108" s="4">
        <v>0.2</v>
      </c>
      <c r="H108" s="12">
        <f>SUM(F108*0.8)</f>
        <v>44.800000000000004</v>
      </c>
    </row>
    <row r="109" spans="1:8" s="1" customFormat="1" ht="15.6" x14ac:dyDescent="0.3">
      <c r="A109" s="1" t="s">
        <v>291</v>
      </c>
      <c r="B109" s="1" t="s">
        <v>292</v>
      </c>
      <c r="C109" s="6" t="s">
        <v>296</v>
      </c>
      <c r="D109" s="1" t="s">
        <v>121</v>
      </c>
      <c r="E109" s="1" t="s">
        <v>297</v>
      </c>
      <c r="F109" s="3">
        <v>479</v>
      </c>
      <c r="G109" s="4">
        <v>0.2</v>
      </c>
      <c r="H109" s="12">
        <f>SUM(F109*0.8)</f>
        <v>383.20000000000005</v>
      </c>
    </row>
    <row r="110" spans="1:8" s="1" customFormat="1" ht="15.6" x14ac:dyDescent="0.3">
      <c r="A110" s="1" t="s">
        <v>291</v>
      </c>
      <c r="B110" s="1" t="s">
        <v>292</v>
      </c>
      <c r="C110" s="6" t="s">
        <v>298</v>
      </c>
      <c r="D110" s="1" t="s">
        <v>121</v>
      </c>
      <c r="E110" s="1" t="s">
        <v>299</v>
      </c>
      <c r="F110" s="3">
        <v>549</v>
      </c>
      <c r="G110" s="4">
        <v>0.2</v>
      </c>
      <c r="H110" s="12">
        <f>SUM(F110*0.8)</f>
        <v>439.20000000000005</v>
      </c>
    </row>
    <row r="111" spans="1:8" s="1" customFormat="1" ht="15.6" x14ac:dyDescent="0.3">
      <c r="A111" s="1" t="s">
        <v>83</v>
      </c>
      <c r="B111" s="1" t="s">
        <v>18</v>
      </c>
      <c r="C111" s="6" t="s">
        <v>114</v>
      </c>
      <c r="F111" s="3">
        <v>11.9</v>
      </c>
      <c r="G111" s="4">
        <v>0.2</v>
      </c>
      <c r="H111" s="12">
        <f>SUM(F111*0.8)</f>
        <v>9.5200000000000014</v>
      </c>
    </row>
    <row r="112" spans="1:8" s="1" customFormat="1" ht="15.6" x14ac:dyDescent="0.3">
      <c r="A112" s="1" t="s">
        <v>7</v>
      </c>
      <c r="B112" s="1" t="s">
        <v>18</v>
      </c>
      <c r="C112" s="6" t="s">
        <v>19</v>
      </c>
      <c r="F112" s="3">
        <v>7.9</v>
      </c>
      <c r="G112" s="4">
        <v>0.35</v>
      </c>
      <c r="H112" s="12">
        <f>SUM(F112*0.65)</f>
        <v>5.1350000000000007</v>
      </c>
    </row>
    <row r="113" spans="1:9" s="1" customFormat="1" ht="15.6" x14ac:dyDescent="0.3">
      <c r="A113" s="1" t="s">
        <v>16</v>
      </c>
      <c r="B113" s="1" t="s">
        <v>18</v>
      </c>
      <c r="C113" s="6" t="s">
        <v>149</v>
      </c>
      <c r="E113" s="1" t="s">
        <v>150</v>
      </c>
      <c r="F113" s="3"/>
      <c r="G113" s="4"/>
      <c r="H113" s="12">
        <v>44</v>
      </c>
    </row>
    <row r="114" spans="1:9" s="1" customFormat="1" ht="15.6" x14ac:dyDescent="0.3">
      <c r="A114" s="1" t="s">
        <v>318</v>
      </c>
      <c r="B114" s="1" t="s">
        <v>18</v>
      </c>
      <c r="C114" s="6">
        <v>755100</v>
      </c>
      <c r="F114" s="3">
        <v>1.5</v>
      </c>
      <c r="G114" s="4">
        <v>0.2</v>
      </c>
      <c r="H114" s="12">
        <f>SUM(F114*0.8)</f>
        <v>1.2000000000000002</v>
      </c>
    </row>
    <row r="115" spans="1:9" s="1" customFormat="1" ht="15.6" x14ac:dyDescent="0.3">
      <c r="A115" s="1" t="s">
        <v>320</v>
      </c>
      <c r="B115" s="1" t="s">
        <v>321</v>
      </c>
      <c r="C115" s="6" t="s">
        <v>322</v>
      </c>
      <c r="F115" s="3">
        <v>59</v>
      </c>
      <c r="G115" s="4"/>
      <c r="H115" s="14">
        <v>39</v>
      </c>
      <c r="I115"/>
    </row>
    <row r="116" spans="1:9" s="1" customFormat="1" ht="15.6" x14ac:dyDescent="0.3">
      <c r="A116" s="1" t="s">
        <v>63</v>
      </c>
      <c r="B116" s="1" t="s">
        <v>66</v>
      </c>
      <c r="C116" s="6" t="s">
        <v>67</v>
      </c>
      <c r="D116" s="1" t="s">
        <v>68</v>
      </c>
      <c r="F116" s="3">
        <v>599</v>
      </c>
      <c r="G116" s="4">
        <v>0.5</v>
      </c>
      <c r="H116" s="12">
        <v>300</v>
      </c>
    </row>
    <row r="117" spans="1:9" s="1" customFormat="1" ht="15.6" x14ac:dyDescent="0.3">
      <c r="A117" s="1" t="s">
        <v>98</v>
      </c>
      <c r="B117" s="1" t="s">
        <v>66</v>
      </c>
      <c r="C117" s="6" t="s">
        <v>99</v>
      </c>
      <c r="F117" s="3">
        <v>299</v>
      </c>
      <c r="G117" s="4">
        <v>0.1</v>
      </c>
      <c r="H117" s="12">
        <f>SUM(F117*0.9)</f>
        <v>269.10000000000002</v>
      </c>
    </row>
    <row r="118" spans="1:9" s="1" customFormat="1" ht="15.6" x14ac:dyDescent="0.3">
      <c r="A118" s="1" t="s">
        <v>97</v>
      </c>
      <c r="B118" s="1" t="s">
        <v>66</v>
      </c>
      <c r="C118" s="6" t="s">
        <v>96</v>
      </c>
      <c r="F118" s="3">
        <v>599</v>
      </c>
      <c r="G118" s="4">
        <v>0.1</v>
      </c>
      <c r="H118" s="12">
        <f>SUM(F118*0.9)</f>
        <v>539.1</v>
      </c>
    </row>
    <row r="119" spans="1:9" s="1" customFormat="1" ht="15.6" x14ac:dyDescent="0.3">
      <c r="A119" s="1" t="s">
        <v>217</v>
      </c>
      <c r="B119" s="1" t="s">
        <v>248</v>
      </c>
      <c r="C119" s="6" t="s">
        <v>249</v>
      </c>
      <c r="F119" s="3">
        <v>249</v>
      </c>
      <c r="G119" s="4">
        <v>0.2</v>
      </c>
      <c r="H119" s="12">
        <f>SUM(F119*0.8)</f>
        <v>199.20000000000002</v>
      </c>
    </row>
    <row r="120" spans="1:9" s="1" customFormat="1" ht="15.6" x14ac:dyDescent="0.3">
      <c r="A120" s="1" t="s">
        <v>217</v>
      </c>
      <c r="B120" s="1" t="s">
        <v>248</v>
      </c>
      <c r="C120" s="6" t="s">
        <v>250</v>
      </c>
      <c r="F120" s="3">
        <v>450</v>
      </c>
      <c r="G120" s="4">
        <v>0.2</v>
      </c>
      <c r="H120" s="12">
        <f>SUM(F120*0.8)</f>
        <v>360</v>
      </c>
    </row>
    <row r="121" spans="1:9" s="1" customFormat="1" ht="15.6" x14ac:dyDescent="0.3">
      <c r="A121" s="1" t="s">
        <v>251</v>
      </c>
      <c r="B121" s="1" t="s">
        <v>248</v>
      </c>
      <c r="C121" s="6" t="s">
        <v>252</v>
      </c>
      <c r="F121" s="3">
        <v>150</v>
      </c>
      <c r="G121" s="4">
        <v>0.2</v>
      </c>
      <c r="H121" s="12">
        <f>SUM(F121*0.8)</f>
        <v>120</v>
      </c>
    </row>
    <row r="122" spans="1:9" s="1" customFormat="1" ht="15.6" x14ac:dyDescent="0.3">
      <c r="A122" s="1" t="s">
        <v>105</v>
      </c>
      <c r="B122" s="1" t="s">
        <v>106</v>
      </c>
      <c r="C122" s="6" t="s">
        <v>108</v>
      </c>
      <c r="D122" s="1" t="s">
        <v>107</v>
      </c>
      <c r="F122" s="3">
        <v>13</v>
      </c>
      <c r="G122" s="4">
        <v>0.1</v>
      </c>
      <c r="H122" s="12">
        <f>SUM(F122*0.9)</f>
        <v>11.700000000000001</v>
      </c>
    </row>
    <row r="123" spans="1:9" s="1" customFormat="1" ht="15.6" x14ac:dyDescent="0.3">
      <c r="A123" s="1" t="s">
        <v>105</v>
      </c>
      <c r="B123" s="1" t="s">
        <v>106</v>
      </c>
      <c r="C123" s="6" t="s">
        <v>108</v>
      </c>
      <c r="F123" s="3">
        <v>9</v>
      </c>
      <c r="G123" s="4">
        <v>0.1</v>
      </c>
      <c r="H123" s="12">
        <f>SUM(F123*0.9)</f>
        <v>8.1</v>
      </c>
    </row>
    <row r="124" spans="1:9" s="1" customFormat="1" ht="15.6" x14ac:dyDescent="0.3">
      <c r="A124" s="1" t="s">
        <v>23</v>
      </c>
      <c r="B124" s="1" t="s">
        <v>24</v>
      </c>
      <c r="C124" s="6" t="s">
        <v>25</v>
      </c>
      <c r="F124" s="3">
        <v>89</v>
      </c>
      <c r="G124" s="4">
        <v>0.3</v>
      </c>
      <c r="H124" s="12">
        <f>SUM(F124*0.7)</f>
        <v>62.3</v>
      </c>
    </row>
    <row r="125" spans="1:9" s="1" customFormat="1" ht="15.6" x14ac:dyDescent="0.3">
      <c r="A125" s="1" t="s">
        <v>76</v>
      </c>
      <c r="B125" s="1" t="s">
        <v>24</v>
      </c>
      <c r="C125" s="6" t="s">
        <v>77</v>
      </c>
      <c r="F125" s="3">
        <v>14.9</v>
      </c>
      <c r="G125" s="4">
        <v>0.2</v>
      </c>
      <c r="H125" s="12">
        <f>SUM(F125*0.8)</f>
        <v>11.920000000000002</v>
      </c>
    </row>
    <row r="126" spans="1:9" s="1" customFormat="1" ht="15.6" x14ac:dyDescent="0.3">
      <c r="A126" s="1" t="s">
        <v>83</v>
      </c>
      <c r="B126" s="1" t="s">
        <v>24</v>
      </c>
      <c r="C126" s="6" t="s">
        <v>117</v>
      </c>
      <c r="D126" s="1" t="s">
        <v>82</v>
      </c>
      <c r="E126" s="1" t="s">
        <v>118</v>
      </c>
      <c r="F126" s="3">
        <v>15</v>
      </c>
      <c r="G126" s="4">
        <v>0.1</v>
      </c>
      <c r="H126" s="12">
        <f>SUM(F126*0.9)</f>
        <v>13.5</v>
      </c>
    </row>
    <row r="127" spans="1:9" s="1" customFormat="1" ht="15.6" x14ac:dyDescent="0.3">
      <c r="A127" s="1" t="s">
        <v>83</v>
      </c>
      <c r="B127" s="1" t="s">
        <v>24</v>
      </c>
      <c r="C127" s="6" t="s">
        <v>166</v>
      </c>
      <c r="F127" s="3">
        <v>49</v>
      </c>
      <c r="G127" s="4"/>
      <c r="H127" s="12">
        <v>46</v>
      </c>
    </row>
    <row r="128" spans="1:9" s="1" customFormat="1" ht="15.6" x14ac:dyDescent="0.3">
      <c r="A128" s="1" t="s">
        <v>83</v>
      </c>
      <c r="B128" s="1" t="s">
        <v>24</v>
      </c>
      <c r="C128" s="6" t="s">
        <v>167</v>
      </c>
      <c r="F128" s="3">
        <v>49</v>
      </c>
      <c r="G128" s="4"/>
      <c r="H128" s="12">
        <v>46</v>
      </c>
    </row>
    <row r="129" spans="1:9" s="1" customFormat="1" ht="15.6" x14ac:dyDescent="0.3">
      <c r="A129" s="1" t="s">
        <v>83</v>
      </c>
      <c r="B129" s="1" t="s">
        <v>24</v>
      </c>
      <c r="C129" s="6" t="s">
        <v>168</v>
      </c>
      <c r="F129" s="3">
        <v>49</v>
      </c>
      <c r="G129" s="4"/>
      <c r="H129" s="12">
        <v>46</v>
      </c>
    </row>
    <row r="130" spans="1:9" s="1" customFormat="1" ht="15.6" x14ac:dyDescent="0.3">
      <c r="A130" s="1" t="s">
        <v>282</v>
      </c>
      <c r="B130" s="1" t="s">
        <v>270</v>
      </c>
      <c r="C130" s="6"/>
      <c r="D130" s="1" t="s">
        <v>284</v>
      </c>
      <c r="F130" s="3">
        <v>13.5</v>
      </c>
      <c r="G130" s="4">
        <v>0.2</v>
      </c>
      <c r="H130" s="12">
        <f>SUM(F130*0.8)</f>
        <v>10.8</v>
      </c>
    </row>
    <row r="131" spans="1:9" s="1" customFormat="1" ht="15.6" x14ac:dyDescent="0.3">
      <c r="A131" s="1" t="s">
        <v>269</v>
      </c>
      <c r="B131" s="1" t="s">
        <v>270</v>
      </c>
      <c r="C131" s="6" t="s">
        <v>271</v>
      </c>
      <c r="F131" s="3">
        <v>4.5</v>
      </c>
      <c r="G131" s="4">
        <v>0.2</v>
      </c>
      <c r="H131" s="12">
        <f>SUM(F131*0.8)</f>
        <v>3.6</v>
      </c>
    </row>
    <row r="132" spans="1:9" s="1" customFormat="1" ht="15.6" x14ac:dyDescent="0.3">
      <c r="A132" s="1" t="s">
        <v>317</v>
      </c>
      <c r="B132" s="1" t="s">
        <v>119</v>
      </c>
      <c r="C132" s="6" t="s">
        <v>120</v>
      </c>
      <c r="D132" s="1" t="s">
        <v>121</v>
      </c>
      <c r="F132" s="3"/>
      <c r="G132" s="4"/>
      <c r="H132" s="12">
        <v>85</v>
      </c>
    </row>
    <row r="133" spans="1:9" s="1" customFormat="1" ht="15.6" x14ac:dyDescent="0.3">
      <c r="A133" s="1" t="s">
        <v>394</v>
      </c>
      <c r="B133" s="1" t="s">
        <v>373</v>
      </c>
      <c r="C133" s="6" t="s">
        <v>395</v>
      </c>
      <c r="D133" s="1" t="s">
        <v>396</v>
      </c>
      <c r="E133" s="1" t="s">
        <v>68</v>
      </c>
      <c r="F133" s="3">
        <v>80</v>
      </c>
      <c r="G133" s="4"/>
      <c r="H133" s="14">
        <v>50</v>
      </c>
      <c r="I133"/>
    </row>
    <row r="134" spans="1:9" s="1" customFormat="1" ht="15.6" x14ac:dyDescent="0.3">
      <c r="A134" s="1" t="s">
        <v>372</v>
      </c>
      <c r="B134" s="1" t="s">
        <v>373</v>
      </c>
      <c r="C134" s="6" t="s">
        <v>374</v>
      </c>
      <c r="E134" s="1" t="s">
        <v>68</v>
      </c>
      <c r="F134" s="3"/>
      <c r="G134" s="4"/>
      <c r="H134" s="14">
        <v>199</v>
      </c>
      <c r="I134"/>
    </row>
    <row r="135" spans="1:9" s="1" customFormat="1" ht="15.6" x14ac:dyDescent="0.3">
      <c r="A135" s="1" t="s">
        <v>421</v>
      </c>
      <c r="B135" s="1" t="s">
        <v>373</v>
      </c>
      <c r="C135" s="6" t="s">
        <v>422</v>
      </c>
      <c r="E135" s="1" t="s">
        <v>68</v>
      </c>
      <c r="F135" s="3">
        <v>80</v>
      </c>
      <c r="G135" s="4"/>
      <c r="H135" s="14">
        <v>70</v>
      </c>
      <c r="I135"/>
    </row>
    <row r="136" spans="1:9" s="1" customFormat="1" ht="15.6" x14ac:dyDescent="0.3">
      <c r="A136" s="1" t="s">
        <v>410</v>
      </c>
      <c r="B136" s="1" t="s">
        <v>373</v>
      </c>
      <c r="C136" s="6" t="s">
        <v>411</v>
      </c>
      <c r="D136" s="1" t="s">
        <v>412</v>
      </c>
      <c r="E136" s="1" t="s">
        <v>68</v>
      </c>
      <c r="F136" s="3">
        <v>50</v>
      </c>
      <c r="G136" s="4"/>
      <c r="H136" s="14">
        <v>40</v>
      </c>
      <c r="I136"/>
    </row>
    <row r="137" spans="1:9" s="1" customFormat="1" ht="15.6" x14ac:dyDescent="0.3">
      <c r="A137" s="22" t="s">
        <v>172</v>
      </c>
      <c r="B137" s="22" t="s">
        <v>182</v>
      </c>
      <c r="C137" s="23" t="s">
        <v>183</v>
      </c>
      <c r="D137" s="22" t="s">
        <v>184</v>
      </c>
      <c r="E137" s="22"/>
      <c r="F137" s="24"/>
      <c r="G137" s="25"/>
      <c r="H137" s="33">
        <v>450</v>
      </c>
    </row>
    <row r="138" spans="1:9" s="1" customFormat="1" ht="15.6" x14ac:dyDescent="0.3">
      <c r="A138" s="22" t="s">
        <v>172</v>
      </c>
      <c r="B138" s="22" t="s">
        <v>182</v>
      </c>
      <c r="C138" s="23" t="s">
        <v>315</v>
      </c>
      <c r="D138" s="22" t="s">
        <v>184</v>
      </c>
      <c r="E138" s="22"/>
      <c r="F138" s="24"/>
      <c r="G138" s="25"/>
      <c r="H138" s="33">
        <v>650</v>
      </c>
    </row>
    <row r="139" spans="1:9" s="1" customFormat="1" ht="15.6" x14ac:dyDescent="0.3">
      <c r="A139" s="22" t="s">
        <v>172</v>
      </c>
      <c r="B139" s="22" t="s">
        <v>182</v>
      </c>
      <c r="C139" s="23" t="s">
        <v>316</v>
      </c>
      <c r="D139" s="22" t="s">
        <v>184</v>
      </c>
      <c r="E139" s="22" t="s">
        <v>313</v>
      </c>
      <c r="F139" s="24"/>
      <c r="G139" s="25"/>
      <c r="H139" s="33">
        <v>1990</v>
      </c>
    </row>
    <row r="140" spans="1:9" s="1" customFormat="1" ht="15.6" x14ac:dyDescent="0.3">
      <c r="A140" s="1" t="s">
        <v>185</v>
      </c>
      <c r="B140" s="1" t="s">
        <v>56</v>
      </c>
      <c r="C140" s="6" t="s">
        <v>186</v>
      </c>
      <c r="F140" s="3">
        <v>89.9</v>
      </c>
      <c r="G140" s="4">
        <v>0.3</v>
      </c>
      <c r="H140" s="12">
        <f>SUM(F140*0.7)</f>
        <v>62.93</v>
      </c>
    </row>
    <row r="141" spans="1:9" s="1" customFormat="1" ht="15.6" x14ac:dyDescent="0.3">
      <c r="A141" s="1" t="s">
        <v>53</v>
      </c>
      <c r="B141" s="1" t="s">
        <v>56</v>
      </c>
      <c r="C141" s="6">
        <v>14670</v>
      </c>
      <c r="F141" s="3">
        <v>13.7</v>
      </c>
      <c r="G141" s="4">
        <v>0.2</v>
      </c>
      <c r="H141" s="12">
        <f>SUM(F141*0.8)</f>
        <v>10.96</v>
      </c>
    </row>
    <row r="142" spans="1:9" s="1" customFormat="1" ht="15.6" x14ac:dyDescent="0.3">
      <c r="A142" s="1" t="s">
        <v>55</v>
      </c>
      <c r="B142" s="1" t="s">
        <v>56</v>
      </c>
      <c r="C142" s="6">
        <v>14580</v>
      </c>
      <c r="F142" s="3">
        <v>11.4</v>
      </c>
      <c r="G142" s="4">
        <v>0.15</v>
      </c>
      <c r="H142" s="12">
        <f>SUM(F142*0.85)</f>
        <v>9.69</v>
      </c>
    </row>
    <row r="143" spans="1:9" s="1" customFormat="1" ht="15.6" x14ac:dyDescent="0.3">
      <c r="A143" s="1" t="s">
        <v>57</v>
      </c>
      <c r="B143" s="1" t="s">
        <v>56</v>
      </c>
      <c r="C143" s="6">
        <v>14510</v>
      </c>
      <c r="F143" s="3">
        <v>5.2</v>
      </c>
      <c r="G143" s="4">
        <v>0.15</v>
      </c>
      <c r="H143" s="12">
        <f>SUM(F143*0.85)</f>
        <v>4.42</v>
      </c>
    </row>
    <row r="144" spans="1:9" s="1" customFormat="1" ht="15.6" x14ac:dyDescent="0.3">
      <c r="A144" s="1" t="s">
        <v>486</v>
      </c>
      <c r="B144" s="1" t="s">
        <v>56</v>
      </c>
      <c r="C144" s="6">
        <v>19610</v>
      </c>
      <c r="F144" s="3">
        <v>46.9</v>
      </c>
      <c r="G144" s="4"/>
      <c r="H144" s="14">
        <v>35</v>
      </c>
      <c r="I144"/>
    </row>
    <row r="145" spans="1:9" s="1" customFormat="1" ht="15.6" x14ac:dyDescent="0.3">
      <c r="A145" s="1" t="s">
        <v>483</v>
      </c>
      <c r="B145" s="1" t="s">
        <v>56</v>
      </c>
      <c r="C145" s="6">
        <v>16842</v>
      </c>
      <c r="D145" s="1" t="s">
        <v>484</v>
      </c>
      <c r="F145" s="3">
        <v>44.9</v>
      </c>
      <c r="G145" s="4"/>
      <c r="H145" s="14">
        <v>33.700000000000003</v>
      </c>
      <c r="I145"/>
    </row>
    <row r="146" spans="1:9" s="1" customFormat="1" ht="15.6" x14ac:dyDescent="0.3">
      <c r="A146" s="1" t="s">
        <v>187</v>
      </c>
      <c r="B146" s="1" t="s">
        <v>56</v>
      </c>
      <c r="C146" s="6">
        <v>24609</v>
      </c>
      <c r="F146" s="3">
        <v>61.9</v>
      </c>
      <c r="G146" s="4">
        <v>0.3</v>
      </c>
      <c r="H146" s="12">
        <f>SUM(F146*0.7)</f>
        <v>43.33</v>
      </c>
    </row>
    <row r="147" spans="1:9" s="1" customFormat="1" ht="15.6" x14ac:dyDescent="0.3">
      <c r="A147" s="1" t="s">
        <v>69</v>
      </c>
      <c r="B147" s="1" t="s">
        <v>70</v>
      </c>
      <c r="C147" s="6" t="s">
        <v>71</v>
      </c>
      <c r="D147" s="1" t="s">
        <v>72</v>
      </c>
      <c r="F147" s="3">
        <v>2198</v>
      </c>
      <c r="G147" s="4">
        <v>0.2</v>
      </c>
      <c r="H147" s="12">
        <f>SUM(F147*0.8)</f>
        <v>1758.4</v>
      </c>
    </row>
    <row r="148" spans="1:9" s="1" customFormat="1" ht="15.6" x14ac:dyDescent="0.3">
      <c r="A148" s="1" t="s">
        <v>127</v>
      </c>
      <c r="B148" s="1" t="s">
        <v>126</v>
      </c>
      <c r="C148" s="6" t="s">
        <v>128</v>
      </c>
      <c r="F148" s="3">
        <v>99.5</v>
      </c>
      <c r="G148" s="4">
        <v>0.5</v>
      </c>
      <c r="H148" s="12">
        <v>49.5</v>
      </c>
    </row>
    <row r="149" spans="1:9" s="1" customFormat="1" ht="15.6" x14ac:dyDescent="0.3">
      <c r="A149" s="1" t="s">
        <v>129</v>
      </c>
      <c r="B149" s="1" t="s">
        <v>126</v>
      </c>
      <c r="C149" s="6" t="s">
        <v>129</v>
      </c>
      <c r="F149" s="3">
        <v>99.5</v>
      </c>
      <c r="G149" s="4">
        <v>0.5</v>
      </c>
      <c r="H149" s="12">
        <v>49.5</v>
      </c>
    </row>
    <row r="150" spans="1:9" s="1" customFormat="1" ht="15.6" x14ac:dyDescent="0.3">
      <c r="A150" s="1" t="s">
        <v>157</v>
      </c>
      <c r="B150" s="1" t="s">
        <v>8</v>
      </c>
      <c r="C150" s="6" t="s">
        <v>161</v>
      </c>
      <c r="F150" s="3">
        <v>429</v>
      </c>
      <c r="G150" s="4">
        <v>0.2</v>
      </c>
      <c r="H150" s="12">
        <f>SUM(F150*0.8)</f>
        <v>343.20000000000005</v>
      </c>
    </row>
    <row r="151" spans="1:9" s="1" customFormat="1" ht="15.6" x14ac:dyDescent="0.3">
      <c r="A151" s="1" t="s">
        <v>157</v>
      </c>
      <c r="B151" s="1" t="s">
        <v>8</v>
      </c>
      <c r="C151" s="6" t="s">
        <v>312</v>
      </c>
      <c r="F151" s="3">
        <v>1159</v>
      </c>
      <c r="G151" s="4">
        <v>0.35</v>
      </c>
      <c r="H151" s="12">
        <f>SUM(F151*0.65)</f>
        <v>753.35</v>
      </c>
    </row>
    <row r="152" spans="1:9" s="1" customFormat="1" ht="15.6" x14ac:dyDescent="0.3">
      <c r="A152" s="1" t="s">
        <v>159</v>
      </c>
      <c r="B152" s="1" t="s">
        <v>8</v>
      </c>
      <c r="C152" s="6" t="s">
        <v>160</v>
      </c>
      <c r="F152" s="3">
        <v>2999</v>
      </c>
      <c r="G152" s="4">
        <v>0.37</v>
      </c>
      <c r="H152" s="12">
        <v>1890</v>
      </c>
    </row>
    <row r="153" spans="1:9" s="1" customFormat="1" ht="15.6" x14ac:dyDescent="0.3">
      <c r="A153" s="1" t="s">
        <v>159</v>
      </c>
      <c r="B153" s="1" t="s">
        <v>8</v>
      </c>
      <c r="C153" s="6" t="s">
        <v>162</v>
      </c>
      <c r="F153" s="3">
        <v>379</v>
      </c>
      <c r="G153" s="4">
        <v>0.35</v>
      </c>
      <c r="H153" s="12">
        <f>SUM(F153*0.65)</f>
        <v>246.35</v>
      </c>
    </row>
    <row r="154" spans="1:9" s="1" customFormat="1" ht="15.6" x14ac:dyDescent="0.3">
      <c r="A154" s="1" t="s">
        <v>159</v>
      </c>
      <c r="B154" s="1" t="s">
        <v>8</v>
      </c>
      <c r="C154" s="6" t="s">
        <v>163</v>
      </c>
      <c r="F154" s="3">
        <v>465</v>
      </c>
      <c r="G154" s="4">
        <v>0.35</v>
      </c>
      <c r="H154" s="12">
        <f>SUM(F154*0.65)</f>
        <v>302.25</v>
      </c>
    </row>
    <row r="155" spans="1:9" s="1" customFormat="1" ht="15.6" x14ac:dyDescent="0.3">
      <c r="A155" s="1" t="s">
        <v>90</v>
      </c>
      <c r="B155" s="1" t="s">
        <v>8</v>
      </c>
      <c r="C155" s="6" t="s">
        <v>91</v>
      </c>
      <c r="F155" s="3">
        <v>19</v>
      </c>
      <c r="G155" s="4">
        <v>0.25</v>
      </c>
      <c r="H155" s="12">
        <f>SUM(F155*0.75)</f>
        <v>14.25</v>
      </c>
    </row>
    <row r="156" spans="1:9" s="1" customFormat="1" ht="15.6" x14ac:dyDescent="0.3">
      <c r="A156" s="1" t="s">
        <v>92</v>
      </c>
      <c r="B156" s="1" t="s">
        <v>8</v>
      </c>
      <c r="C156" s="6" t="s">
        <v>93</v>
      </c>
      <c r="F156" s="3">
        <v>109</v>
      </c>
      <c r="G156" s="4">
        <v>0.25</v>
      </c>
      <c r="H156" s="12">
        <f>SUM(F156*0.75)</f>
        <v>81.75</v>
      </c>
    </row>
    <row r="157" spans="1:9" s="1" customFormat="1" ht="15.6" x14ac:dyDescent="0.3">
      <c r="A157" s="1" t="s">
        <v>7</v>
      </c>
      <c r="B157" s="1" t="s">
        <v>8</v>
      </c>
      <c r="C157" s="6" t="s">
        <v>9</v>
      </c>
      <c r="F157" s="3">
        <v>110</v>
      </c>
      <c r="G157" s="4">
        <v>0.35</v>
      </c>
      <c r="H157" s="12">
        <f>SUM(F157*0.65)</f>
        <v>71.5</v>
      </c>
    </row>
    <row r="158" spans="1:9" s="1" customFormat="1" ht="15.6" x14ac:dyDescent="0.3">
      <c r="A158" s="1" t="s">
        <v>7</v>
      </c>
      <c r="B158" s="1" t="s">
        <v>8</v>
      </c>
      <c r="C158" s="6" t="s">
        <v>10</v>
      </c>
      <c r="F158" s="3">
        <v>39</v>
      </c>
      <c r="G158" s="4">
        <v>0.35</v>
      </c>
      <c r="H158" s="12">
        <f>SUM(F158*0.65)</f>
        <v>25.35</v>
      </c>
    </row>
    <row r="159" spans="1:9" s="1" customFormat="1" ht="15.6" x14ac:dyDescent="0.3">
      <c r="A159" s="1" t="s">
        <v>7</v>
      </c>
      <c r="B159" s="1" t="s">
        <v>8</v>
      </c>
      <c r="C159" s="6" t="s">
        <v>11</v>
      </c>
      <c r="F159" s="3">
        <v>59</v>
      </c>
      <c r="G159" s="4">
        <v>0.35</v>
      </c>
      <c r="H159" s="12">
        <f>SUM(F159*0.65)</f>
        <v>38.35</v>
      </c>
    </row>
    <row r="160" spans="1:9" s="1" customFormat="1" ht="15.6" x14ac:dyDescent="0.3">
      <c r="A160" s="1" t="s">
        <v>7</v>
      </c>
      <c r="B160" s="1" t="s">
        <v>8</v>
      </c>
      <c r="C160" s="6" t="s">
        <v>12</v>
      </c>
      <c r="F160" s="3">
        <v>18</v>
      </c>
      <c r="G160" s="4">
        <v>0.35</v>
      </c>
      <c r="H160" s="12">
        <f>SUM(F160*0.65)</f>
        <v>11.700000000000001</v>
      </c>
    </row>
    <row r="161" spans="1:9" s="1" customFormat="1" ht="15.6" x14ac:dyDescent="0.3">
      <c r="A161" s="1" t="s">
        <v>7</v>
      </c>
      <c r="B161" s="1" t="s">
        <v>8</v>
      </c>
      <c r="C161" s="6" t="s">
        <v>13</v>
      </c>
      <c r="F161" s="3">
        <v>53</v>
      </c>
      <c r="G161" s="4">
        <v>0.35</v>
      </c>
      <c r="H161" s="12">
        <f>SUM(F161*0.65)</f>
        <v>34.450000000000003</v>
      </c>
    </row>
    <row r="162" spans="1:9" s="1" customFormat="1" ht="15.6" x14ac:dyDescent="0.3">
      <c r="A162" s="1" t="s">
        <v>7</v>
      </c>
      <c r="B162" s="1" t="s">
        <v>8</v>
      </c>
      <c r="C162" s="6" t="s">
        <v>14</v>
      </c>
      <c r="F162" s="3">
        <v>20</v>
      </c>
      <c r="G162" s="4">
        <v>0.35</v>
      </c>
      <c r="H162" s="12">
        <f>SUM(F162*0.65)</f>
        <v>13</v>
      </c>
    </row>
    <row r="163" spans="1:9" s="1" customFormat="1" ht="15.6" x14ac:dyDescent="0.3">
      <c r="A163" s="1" t="s">
        <v>7</v>
      </c>
      <c r="B163" s="1" t="s">
        <v>8</v>
      </c>
      <c r="C163" s="6" t="s">
        <v>15</v>
      </c>
      <c r="D163" s="1" t="s">
        <v>16</v>
      </c>
      <c r="F163" s="3">
        <v>18</v>
      </c>
      <c r="G163" s="4">
        <v>0.35</v>
      </c>
      <c r="H163" s="12">
        <f>SUM(F163*0.65)</f>
        <v>11.700000000000001</v>
      </c>
    </row>
    <row r="164" spans="1:9" s="1" customFormat="1" ht="15.6" x14ac:dyDescent="0.3">
      <c r="A164" s="1" t="s">
        <v>7</v>
      </c>
      <c r="B164" s="1" t="s">
        <v>8</v>
      </c>
      <c r="C164" s="6" t="s">
        <v>17</v>
      </c>
      <c r="D164" s="1" t="s">
        <v>16</v>
      </c>
      <c r="F164" s="3">
        <v>18</v>
      </c>
      <c r="G164" s="4">
        <v>0.35</v>
      </c>
      <c r="H164" s="12">
        <f>SUM(F164*0.65)</f>
        <v>11.700000000000001</v>
      </c>
    </row>
    <row r="165" spans="1:9" s="1" customFormat="1" ht="15.6" x14ac:dyDescent="0.3">
      <c r="A165" s="1" t="s">
        <v>164</v>
      </c>
      <c r="B165" s="1" t="s">
        <v>8</v>
      </c>
      <c r="C165" s="6" t="s">
        <v>165</v>
      </c>
      <c r="D165" s="1" t="s">
        <v>121</v>
      </c>
      <c r="F165" s="3">
        <v>999</v>
      </c>
      <c r="G165" s="4">
        <v>0.5</v>
      </c>
      <c r="H165" s="12">
        <f>SUM(F165*0.5)</f>
        <v>499.5</v>
      </c>
    </row>
    <row r="166" spans="1:9" s="1" customFormat="1" ht="15.6" x14ac:dyDescent="0.3">
      <c r="A166" s="1" t="s">
        <v>157</v>
      </c>
      <c r="B166" s="1" t="s">
        <v>311</v>
      </c>
      <c r="C166" s="6" t="s">
        <v>158</v>
      </c>
      <c r="F166" s="3">
        <v>399</v>
      </c>
      <c r="G166" s="4">
        <v>0.1</v>
      </c>
      <c r="H166" s="12">
        <f>SUM(F166*0.7)</f>
        <v>279.29999999999995</v>
      </c>
    </row>
    <row r="167" spans="1:9" s="1" customFormat="1" ht="15.6" x14ac:dyDescent="0.3">
      <c r="A167" s="1" t="s">
        <v>151</v>
      </c>
      <c r="B167" s="1" t="s">
        <v>152</v>
      </c>
      <c r="C167" s="6" t="s">
        <v>155</v>
      </c>
      <c r="D167" s="1" t="s">
        <v>68</v>
      </c>
      <c r="E167" s="5" t="s">
        <v>153</v>
      </c>
      <c r="F167" s="3"/>
      <c r="G167" s="4"/>
      <c r="H167" s="12">
        <v>199</v>
      </c>
    </row>
    <row r="168" spans="1:9" s="1" customFormat="1" ht="15.6" x14ac:dyDescent="0.3">
      <c r="A168" s="1" t="s">
        <v>151</v>
      </c>
      <c r="B168" s="1" t="s">
        <v>152</v>
      </c>
      <c r="C168" s="6" t="s">
        <v>154</v>
      </c>
      <c r="D168" s="1" t="s">
        <v>68</v>
      </c>
      <c r="E168" s="1" t="s">
        <v>153</v>
      </c>
      <c r="F168" s="3"/>
      <c r="G168" s="4"/>
      <c r="H168" s="12">
        <v>159</v>
      </c>
    </row>
    <row r="169" spans="1:9" s="1" customFormat="1" ht="15.6" x14ac:dyDescent="0.3">
      <c r="A169" s="1" t="s">
        <v>16</v>
      </c>
      <c r="B169" s="1" t="s">
        <v>147</v>
      </c>
      <c r="C169" s="6" t="s">
        <v>148</v>
      </c>
      <c r="F169" s="3">
        <v>99</v>
      </c>
      <c r="G169" s="4">
        <v>0.15</v>
      </c>
      <c r="H169" s="12">
        <f>SUM(F169*0.85)</f>
        <v>84.149999999999991</v>
      </c>
    </row>
    <row r="170" spans="1:9" s="1" customFormat="1" ht="15.6" x14ac:dyDescent="0.3">
      <c r="A170" s="1" t="s">
        <v>342</v>
      </c>
      <c r="B170" s="1" t="s">
        <v>343</v>
      </c>
      <c r="C170" s="6">
        <v>38394</v>
      </c>
      <c r="D170" s="1" t="s">
        <v>344</v>
      </c>
      <c r="F170" s="3">
        <v>49</v>
      </c>
      <c r="G170" s="4"/>
      <c r="H170" s="14">
        <v>37</v>
      </c>
      <c r="I170"/>
    </row>
    <row r="171" spans="1:9" s="1" customFormat="1" ht="15.6" x14ac:dyDescent="0.3">
      <c r="A171" s="1" t="s">
        <v>363</v>
      </c>
      <c r="B171" s="1" t="s">
        <v>364</v>
      </c>
      <c r="C171" s="6" t="s">
        <v>365</v>
      </c>
      <c r="D171" s="1" t="s">
        <v>366</v>
      </c>
      <c r="E171" s="1" t="s">
        <v>367</v>
      </c>
      <c r="F171" s="3" t="s">
        <v>368</v>
      </c>
      <c r="G171" s="4"/>
      <c r="H171" s="14">
        <v>29</v>
      </c>
      <c r="I171"/>
    </row>
    <row r="172" spans="1:9" s="1" customFormat="1" ht="15.6" x14ac:dyDescent="0.3">
      <c r="A172" s="1" t="s">
        <v>169</v>
      </c>
      <c r="B172" s="1" t="s">
        <v>209</v>
      </c>
      <c r="C172" s="6" t="s">
        <v>212</v>
      </c>
      <c r="D172" s="1" t="s">
        <v>68</v>
      </c>
      <c r="F172" s="3"/>
      <c r="G172" s="4"/>
      <c r="H172" s="12">
        <v>850</v>
      </c>
    </row>
    <row r="173" spans="1:9" s="1" customFormat="1" ht="15.6" x14ac:dyDescent="0.3">
      <c r="A173" s="1" t="s">
        <v>88</v>
      </c>
      <c r="B173" s="1" t="s">
        <v>27</v>
      </c>
      <c r="C173" s="6"/>
      <c r="F173" s="3">
        <v>2.5</v>
      </c>
      <c r="G173" s="4">
        <v>0.2</v>
      </c>
      <c r="H173" s="12">
        <f>SUM(F173*0.8)</f>
        <v>2</v>
      </c>
    </row>
    <row r="174" spans="1:9" s="1" customFormat="1" ht="15.6" x14ac:dyDescent="0.3">
      <c r="A174" s="1" t="s">
        <v>26</v>
      </c>
      <c r="B174" s="1" t="s">
        <v>27</v>
      </c>
      <c r="C174" s="6" t="s">
        <v>28</v>
      </c>
      <c r="F174" s="3">
        <v>25.5</v>
      </c>
      <c r="G174" s="4">
        <v>0.15</v>
      </c>
      <c r="H174" s="12">
        <f>SUM(F174*0.85)</f>
        <v>21.675000000000001</v>
      </c>
    </row>
    <row r="175" spans="1:9" s="1" customFormat="1" ht="15.6" x14ac:dyDescent="0.3">
      <c r="A175" s="1" t="s">
        <v>26</v>
      </c>
      <c r="B175" s="1" t="s">
        <v>27</v>
      </c>
      <c r="C175" s="6" t="s">
        <v>29</v>
      </c>
      <c r="F175" s="3">
        <v>25.5</v>
      </c>
      <c r="G175" s="4">
        <v>0.15</v>
      </c>
      <c r="H175" s="12">
        <f>SUM(F175*0.85)</f>
        <v>21.675000000000001</v>
      </c>
    </row>
    <row r="176" spans="1:9" s="1" customFormat="1" ht="15.6" x14ac:dyDescent="0.3">
      <c r="A176" s="1" t="s">
        <v>26</v>
      </c>
      <c r="B176" s="1" t="s">
        <v>27</v>
      </c>
      <c r="C176" s="6" t="s">
        <v>30</v>
      </c>
      <c r="F176" s="3">
        <v>17.600000000000001</v>
      </c>
      <c r="G176" s="4">
        <v>0.15</v>
      </c>
      <c r="H176" s="12">
        <f>SUM(F176*0.85)</f>
        <v>14.96</v>
      </c>
    </row>
    <row r="177" spans="1:9" s="1" customFormat="1" ht="15.6" x14ac:dyDescent="0.3">
      <c r="A177" s="1" t="s">
        <v>26</v>
      </c>
      <c r="B177" s="1" t="s">
        <v>27</v>
      </c>
      <c r="C177" s="6" t="s">
        <v>31</v>
      </c>
      <c r="F177" s="3">
        <v>17.600000000000001</v>
      </c>
      <c r="G177" s="4">
        <v>0.15</v>
      </c>
      <c r="H177" s="12">
        <f>SUM(F177*0.85)</f>
        <v>14.96</v>
      </c>
    </row>
    <row r="178" spans="1:9" s="1" customFormat="1" ht="15.6" x14ac:dyDescent="0.3">
      <c r="A178" s="1" t="s">
        <v>89</v>
      </c>
      <c r="B178" s="1" t="s">
        <v>27</v>
      </c>
      <c r="C178" s="6"/>
      <c r="F178" s="3">
        <v>18.5</v>
      </c>
      <c r="G178" s="4">
        <v>0.2</v>
      </c>
      <c r="H178" s="12">
        <f>SUM(F178*0.8)</f>
        <v>14.8</v>
      </c>
    </row>
    <row r="179" spans="1:9" s="1" customFormat="1" ht="15.6" x14ac:dyDescent="0.3">
      <c r="A179" s="1" t="s">
        <v>86</v>
      </c>
      <c r="B179" s="1" t="s">
        <v>27</v>
      </c>
      <c r="C179" s="6"/>
      <c r="D179" s="1" t="s">
        <v>85</v>
      </c>
      <c r="E179" s="1">
        <v>1210</v>
      </c>
      <c r="F179" s="3">
        <v>92</v>
      </c>
      <c r="G179" s="4">
        <v>0.2</v>
      </c>
      <c r="H179" s="12">
        <f>SUM(F179*0.8)</f>
        <v>73.600000000000009</v>
      </c>
    </row>
    <row r="180" spans="1:9" s="1" customFormat="1" ht="15.6" x14ac:dyDescent="0.3">
      <c r="A180" s="1" t="s">
        <v>86</v>
      </c>
      <c r="B180" s="1" t="s">
        <v>27</v>
      </c>
      <c r="C180" s="6"/>
      <c r="D180" s="1" t="s">
        <v>82</v>
      </c>
      <c r="E180" s="1">
        <v>1259</v>
      </c>
      <c r="F180" s="3">
        <v>100</v>
      </c>
      <c r="G180" s="4">
        <v>0.2</v>
      </c>
      <c r="H180" s="12">
        <f>SUM(F180*0.8)</f>
        <v>80</v>
      </c>
    </row>
    <row r="181" spans="1:9" s="1" customFormat="1" ht="15.6" x14ac:dyDescent="0.3">
      <c r="A181" s="1" t="s">
        <v>86</v>
      </c>
      <c r="B181" s="1" t="s">
        <v>27</v>
      </c>
      <c r="C181" s="6"/>
      <c r="D181" s="1" t="s">
        <v>82</v>
      </c>
      <c r="E181" s="1">
        <v>1250</v>
      </c>
      <c r="F181" s="3">
        <v>92</v>
      </c>
      <c r="G181" s="4">
        <v>0.2</v>
      </c>
      <c r="H181" s="12">
        <f>SUM(F181*0.8)</f>
        <v>73.600000000000009</v>
      </c>
    </row>
    <row r="182" spans="1:9" s="1" customFormat="1" ht="15.6" x14ac:dyDescent="0.3">
      <c r="A182" s="1" t="s">
        <v>83</v>
      </c>
      <c r="B182" s="1" t="s">
        <v>27</v>
      </c>
      <c r="C182" s="6" t="s">
        <v>81</v>
      </c>
      <c r="D182" s="1" t="s">
        <v>82</v>
      </c>
      <c r="E182" s="1">
        <v>1025</v>
      </c>
      <c r="F182" s="3">
        <v>36</v>
      </c>
      <c r="G182" s="4">
        <v>0.2</v>
      </c>
      <c r="H182" s="12">
        <f>SUM(F182*0.8)</f>
        <v>28.8</v>
      </c>
    </row>
    <row r="183" spans="1:9" ht="15.6" x14ac:dyDescent="0.3">
      <c r="A183" s="1" t="s">
        <v>83</v>
      </c>
      <c r="B183" s="1" t="s">
        <v>27</v>
      </c>
      <c r="C183" s="6" t="s">
        <v>84</v>
      </c>
      <c r="D183" s="1" t="s">
        <v>85</v>
      </c>
      <c r="E183" s="1">
        <v>1023</v>
      </c>
      <c r="F183" s="3">
        <v>51</v>
      </c>
      <c r="G183" s="4">
        <v>0.2</v>
      </c>
      <c r="H183" s="12">
        <f>SUM(F183*0.8)</f>
        <v>40.800000000000004</v>
      </c>
      <c r="I183" s="1"/>
    </row>
    <row r="184" spans="1:9" ht="15.6" x14ac:dyDescent="0.3">
      <c r="A184" s="1" t="s">
        <v>83</v>
      </c>
      <c r="B184" s="1" t="s">
        <v>27</v>
      </c>
      <c r="C184" s="6" t="s">
        <v>84</v>
      </c>
      <c r="D184" s="1" t="s">
        <v>82</v>
      </c>
      <c r="E184" s="1">
        <v>1020</v>
      </c>
      <c r="F184" s="3"/>
      <c r="G184" s="4">
        <v>0.2</v>
      </c>
      <c r="H184" s="12">
        <f>SUM(F184*0.8)</f>
        <v>0</v>
      </c>
      <c r="I184" s="1"/>
    </row>
    <row r="185" spans="1:9" ht="15.6" x14ac:dyDescent="0.3">
      <c r="A185" s="1" t="s">
        <v>87</v>
      </c>
      <c r="B185" s="1" t="s">
        <v>27</v>
      </c>
      <c r="C185" s="6"/>
      <c r="D185" s="1"/>
      <c r="E185" s="1"/>
      <c r="F185" s="3">
        <v>2.5</v>
      </c>
      <c r="G185" s="4">
        <v>0.2</v>
      </c>
      <c r="H185" s="12">
        <f>SUM(F185*0.8)</f>
        <v>2</v>
      </c>
      <c r="I185" s="1"/>
    </row>
    <row r="186" spans="1:9" ht="15.6" x14ac:dyDescent="0.3">
      <c r="A186" s="1" t="s">
        <v>338</v>
      </c>
      <c r="B186" s="1" t="s">
        <v>305</v>
      </c>
      <c r="C186" s="6" t="s">
        <v>339</v>
      </c>
      <c r="D186" s="1" t="s">
        <v>340</v>
      </c>
      <c r="E186" s="1" t="s">
        <v>341</v>
      </c>
      <c r="F186" s="3">
        <v>79</v>
      </c>
      <c r="G186" s="4"/>
      <c r="H186" s="14">
        <v>56</v>
      </c>
    </row>
    <row r="187" spans="1:9" ht="15.6" x14ac:dyDescent="0.3">
      <c r="A187" s="1" t="s">
        <v>206</v>
      </c>
      <c r="B187" s="1" t="s">
        <v>305</v>
      </c>
      <c r="C187" s="6" t="s">
        <v>306</v>
      </c>
      <c r="D187" s="1" t="s">
        <v>68</v>
      </c>
      <c r="E187" s="1"/>
      <c r="F187" s="3"/>
      <c r="G187" s="4"/>
      <c r="H187" s="13">
        <v>25</v>
      </c>
      <c r="I187" s="1"/>
    </row>
    <row r="188" spans="1:9" ht="15.6" x14ac:dyDescent="0.3">
      <c r="A188" s="1" t="s">
        <v>130</v>
      </c>
      <c r="B188" s="1" t="s">
        <v>123</v>
      </c>
      <c r="C188" s="6" t="s">
        <v>131</v>
      </c>
      <c r="D188" s="1"/>
      <c r="E188" s="1"/>
      <c r="F188" s="3">
        <v>329.95</v>
      </c>
      <c r="G188" s="4">
        <v>0.12</v>
      </c>
      <c r="H188" s="12">
        <f>SUM(F188*0.88)</f>
        <v>290.35599999999999</v>
      </c>
      <c r="I188" s="1"/>
    </row>
    <row r="189" spans="1:9" ht="15.6" x14ac:dyDescent="0.3">
      <c r="A189" s="1" t="s">
        <v>130</v>
      </c>
      <c r="B189" s="1" t="s">
        <v>123</v>
      </c>
      <c r="C189" s="6" t="s">
        <v>400</v>
      </c>
      <c r="D189" s="1" t="s">
        <v>401</v>
      </c>
      <c r="E189" s="1" t="s">
        <v>68</v>
      </c>
      <c r="F189" s="3">
        <v>299</v>
      </c>
      <c r="G189" s="4"/>
      <c r="H189" s="14">
        <v>259</v>
      </c>
    </row>
    <row r="190" spans="1:9" ht="15.6" x14ac:dyDescent="0.3">
      <c r="A190" s="1" t="s">
        <v>122</v>
      </c>
      <c r="B190" s="1" t="s">
        <v>123</v>
      </c>
      <c r="C190" s="6" t="s">
        <v>124</v>
      </c>
      <c r="D190" s="1" t="s">
        <v>125</v>
      </c>
      <c r="E190" s="1"/>
      <c r="F190" s="3"/>
      <c r="G190" s="4"/>
      <c r="H190" s="12">
        <v>250</v>
      </c>
      <c r="I190" s="1"/>
    </row>
    <row r="191" spans="1:9" ht="15.6" x14ac:dyDescent="0.3">
      <c r="A191" s="1" t="s">
        <v>356</v>
      </c>
      <c r="B191" s="1" t="s">
        <v>357</v>
      </c>
      <c r="C191" s="6" t="s">
        <v>358</v>
      </c>
      <c r="D191" s="1" t="s">
        <v>359</v>
      </c>
      <c r="E191" s="1"/>
      <c r="F191" s="3">
        <v>19</v>
      </c>
      <c r="G191" s="4"/>
      <c r="H191" s="14">
        <v>15</v>
      </c>
    </row>
    <row r="192" spans="1:9" ht="15.6" x14ac:dyDescent="0.3">
      <c r="A192" s="1" t="s">
        <v>323</v>
      </c>
      <c r="B192" s="1" t="s">
        <v>324</v>
      </c>
      <c r="C192" s="6" t="s">
        <v>325</v>
      </c>
      <c r="D192" s="1"/>
      <c r="E192" s="1"/>
      <c r="F192" s="3">
        <v>19</v>
      </c>
      <c r="G192" s="4"/>
      <c r="H192" s="14">
        <v>16</v>
      </c>
    </row>
    <row r="193" spans="1:9" ht="15.6" x14ac:dyDescent="0.3">
      <c r="A193" s="1" t="s">
        <v>97</v>
      </c>
      <c r="B193" s="1" t="s">
        <v>100</v>
      </c>
      <c r="C193" s="6" t="s">
        <v>101</v>
      </c>
      <c r="D193" s="1"/>
      <c r="E193" s="1"/>
      <c r="F193" s="3">
        <v>499</v>
      </c>
      <c r="G193" s="4">
        <v>0.1</v>
      </c>
      <c r="H193" s="12">
        <f>SUM(F193*0.9)</f>
        <v>449.1</v>
      </c>
      <c r="I193" s="1"/>
    </row>
    <row r="194" spans="1:9" ht="15.6" x14ac:dyDescent="0.3">
      <c r="A194" s="1" t="s">
        <v>384</v>
      </c>
      <c r="B194" s="1" t="s">
        <v>385</v>
      </c>
      <c r="C194" s="6" t="s">
        <v>386</v>
      </c>
      <c r="D194" s="1"/>
      <c r="E194" s="1" t="s">
        <v>68</v>
      </c>
      <c r="F194" s="3"/>
      <c r="G194" s="4"/>
      <c r="H194" s="14">
        <v>89</v>
      </c>
    </row>
    <row r="195" spans="1:9" ht="15.6" x14ac:dyDescent="0.3">
      <c r="A195" s="1" t="s">
        <v>363</v>
      </c>
      <c r="B195" s="1" t="s">
        <v>369</v>
      </c>
      <c r="C195" s="6" t="s">
        <v>370</v>
      </c>
      <c r="D195" s="1" t="s">
        <v>371</v>
      </c>
      <c r="E195" s="1"/>
      <c r="F195" s="3"/>
      <c r="G195" s="4"/>
      <c r="H195" s="14">
        <v>39</v>
      </c>
    </row>
    <row r="196" spans="1:9" ht="15.6" x14ac:dyDescent="0.3">
      <c r="A196" s="1" t="s">
        <v>130</v>
      </c>
      <c r="B196" s="1" t="s">
        <v>397</v>
      </c>
      <c r="C196" s="6" t="s">
        <v>398</v>
      </c>
      <c r="D196" s="1" t="s">
        <v>399</v>
      </c>
      <c r="E196" s="1" t="s">
        <v>68</v>
      </c>
      <c r="F196" s="3">
        <v>199</v>
      </c>
      <c r="G196" s="4"/>
      <c r="H196" s="14">
        <v>199</v>
      </c>
    </row>
    <row r="197" spans="1:9" ht="15.6" x14ac:dyDescent="0.3">
      <c r="A197" s="1" t="s">
        <v>392</v>
      </c>
      <c r="B197" s="1" t="s">
        <v>420</v>
      </c>
      <c r="C197" s="6" t="s">
        <v>419</v>
      </c>
      <c r="D197" s="1" t="s">
        <v>393</v>
      </c>
      <c r="E197" s="1"/>
      <c r="F197" s="3">
        <v>120</v>
      </c>
      <c r="G197" s="4"/>
      <c r="H197" s="14">
        <v>100</v>
      </c>
    </row>
    <row r="198" spans="1:9" ht="15.6" x14ac:dyDescent="0.3">
      <c r="A198" s="1" t="s">
        <v>468</v>
      </c>
      <c r="B198" s="1" t="s">
        <v>434</v>
      </c>
      <c r="C198" s="6" t="s">
        <v>469</v>
      </c>
      <c r="D198" s="1"/>
      <c r="E198" s="1"/>
      <c r="F198" s="3">
        <v>12.9</v>
      </c>
      <c r="G198" s="4"/>
      <c r="H198" s="14">
        <v>10</v>
      </c>
    </row>
    <row r="199" spans="1:9" ht="15.6" x14ac:dyDescent="0.3">
      <c r="A199" s="1" t="s">
        <v>438</v>
      </c>
      <c r="B199" s="1" t="s">
        <v>434</v>
      </c>
      <c r="C199" s="6" t="s">
        <v>439</v>
      </c>
      <c r="D199" s="1"/>
      <c r="E199" s="1"/>
      <c r="F199" s="3">
        <v>849</v>
      </c>
      <c r="G199" s="4"/>
      <c r="H199" s="14">
        <v>722</v>
      </c>
    </row>
    <row r="200" spans="1:9" ht="15.6" x14ac:dyDescent="0.3">
      <c r="A200" s="1" t="s">
        <v>453</v>
      </c>
      <c r="B200" s="1" t="s">
        <v>434</v>
      </c>
      <c r="C200" s="6" t="s">
        <v>452</v>
      </c>
      <c r="D200" s="1" t="s">
        <v>454</v>
      </c>
      <c r="E200" s="1"/>
      <c r="F200" s="3">
        <v>129</v>
      </c>
      <c r="G200" s="4"/>
      <c r="H200" s="14">
        <v>109</v>
      </c>
    </row>
    <row r="201" spans="1:9" ht="15.6" x14ac:dyDescent="0.3">
      <c r="A201" s="1" t="s">
        <v>453</v>
      </c>
      <c r="B201" s="1" t="s">
        <v>434</v>
      </c>
      <c r="C201" s="6" t="s">
        <v>455</v>
      </c>
      <c r="D201" s="1" t="s">
        <v>456</v>
      </c>
      <c r="E201" s="1"/>
      <c r="F201" s="3">
        <v>115.9</v>
      </c>
      <c r="G201" s="4"/>
      <c r="H201" s="14">
        <v>98</v>
      </c>
    </row>
    <row r="202" spans="1:9" ht="15.6" x14ac:dyDescent="0.3">
      <c r="A202" s="1" t="s">
        <v>458</v>
      </c>
      <c r="B202" s="1" t="s">
        <v>434</v>
      </c>
      <c r="C202" s="6" t="s">
        <v>459</v>
      </c>
      <c r="D202" s="1"/>
      <c r="E202" s="1"/>
      <c r="F202" s="3">
        <v>27.9</v>
      </c>
      <c r="G202" s="4"/>
      <c r="H202" s="14">
        <v>24</v>
      </c>
    </row>
    <row r="203" spans="1:9" ht="15.6" x14ac:dyDescent="0.3">
      <c r="A203" s="1" t="s">
        <v>461</v>
      </c>
      <c r="B203" s="1" t="s">
        <v>434</v>
      </c>
      <c r="C203" s="6" t="s">
        <v>462</v>
      </c>
      <c r="D203" s="1"/>
      <c r="E203" s="1"/>
      <c r="F203" s="3">
        <v>75</v>
      </c>
      <c r="G203" s="4"/>
      <c r="H203" s="14">
        <v>63</v>
      </c>
    </row>
    <row r="204" spans="1:9" ht="15.6" x14ac:dyDescent="0.3">
      <c r="A204" s="1" t="s">
        <v>436</v>
      </c>
      <c r="B204" s="1" t="s">
        <v>434</v>
      </c>
      <c r="C204" s="6" t="s">
        <v>437</v>
      </c>
      <c r="D204" s="1"/>
      <c r="E204" s="1"/>
      <c r="F204" s="3">
        <v>179</v>
      </c>
      <c r="G204" s="4"/>
      <c r="H204" s="14">
        <v>152</v>
      </c>
    </row>
    <row r="205" spans="1:9" ht="15.6" x14ac:dyDescent="0.3">
      <c r="A205" s="1" t="s">
        <v>447</v>
      </c>
      <c r="B205" s="1" t="s">
        <v>434</v>
      </c>
      <c r="C205" s="6" t="s">
        <v>448</v>
      </c>
      <c r="D205" s="1"/>
      <c r="E205" s="1"/>
      <c r="F205" s="3">
        <v>259</v>
      </c>
      <c r="G205" s="4"/>
      <c r="H205" s="14">
        <v>220</v>
      </c>
    </row>
    <row r="206" spans="1:9" ht="15.6" x14ac:dyDescent="0.3">
      <c r="A206" s="1" t="s">
        <v>496</v>
      </c>
      <c r="B206" s="1" t="s">
        <v>434</v>
      </c>
      <c r="C206" s="6" t="s">
        <v>440</v>
      </c>
      <c r="D206" s="1"/>
      <c r="E206" s="1"/>
      <c r="F206" s="3">
        <v>239</v>
      </c>
      <c r="G206" s="4"/>
      <c r="H206" s="14">
        <v>203</v>
      </c>
    </row>
    <row r="207" spans="1:9" ht="15.6" x14ac:dyDescent="0.3">
      <c r="A207" s="1" t="s">
        <v>496</v>
      </c>
      <c r="B207" s="1" t="s">
        <v>434</v>
      </c>
      <c r="C207" s="6" t="s">
        <v>441</v>
      </c>
      <c r="D207" s="1"/>
      <c r="E207" s="1"/>
      <c r="F207" s="3">
        <v>299</v>
      </c>
      <c r="G207" s="4"/>
      <c r="H207" s="14">
        <v>254</v>
      </c>
    </row>
    <row r="208" spans="1:9" ht="15.6" x14ac:dyDescent="0.3">
      <c r="A208" s="1" t="s">
        <v>496</v>
      </c>
      <c r="B208" s="1" t="s">
        <v>434</v>
      </c>
      <c r="C208" s="6" t="s">
        <v>442</v>
      </c>
      <c r="D208" s="1"/>
      <c r="E208" s="1"/>
      <c r="F208" s="3">
        <v>419</v>
      </c>
      <c r="G208" s="4"/>
      <c r="H208" s="14">
        <v>356</v>
      </c>
    </row>
    <row r="209" spans="1:9" ht="15.6" x14ac:dyDescent="0.3">
      <c r="A209" s="1" t="s">
        <v>496</v>
      </c>
      <c r="B209" s="1" t="s">
        <v>434</v>
      </c>
      <c r="C209" s="6" t="s">
        <v>443</v>
      </c>
      <c r="D209" s="1"/>
      <c r="E209" s="1"/>
      <c r="F209" s="3">
        <v>209</v>
      </c>
      <c r="G209" s="4"/>
      <c r="H209" s="14">
        <v>177</v>
      </c>
    </row>
    <row r="210" spans="1:9" ht="15.6" x14ac:dyDescent="0.3">
      <c r="A210" s="1" t="s">
        <v>496</v>
      </c>
      <c r="B210" s="1" t="s">
        <v>434</v>
      </c>
      <c r="C210" s="6" t="s">
        <v>451</v>
      </c>
      <c r="D210" s="1"/>
      <c r="E210" s="1"/>
      <c r="F210" s="3">
        <v>219</v>
      </c>
      <c r="G210" s="4"/>
      <c r="H210" s="14">
        <v>186</v>
      </c>
    </row>
    <row r="211" spans="1:9" ht="15.6" x14ac:dyDescent="0.3">
      <c r="A211" s="1" t="s">
        <v>496</v>
      </c>
      <c r="B211" s="1" t="s">
        <v>434</v>
      </c>
      <c r="C211" s="6" t="s">
        <v>457</v>
      </c>
      <c r="D211" s="1"/>
      <c r="E211" s="1"/>
      <c r="F211" s="3">
        <v>115.9</v>
      </c>
      <c r="G211" s="4"/>
      <c r="H211" s="14">
        <v>98</v>
      </c>
    </row>
    <row r="212" spans="1:9" ht="15.6" x14ac:dyDescent="0.3">
      <c r="A212" s="1" t="s">
        <v>444</v>
      </c>
      <c r="B212" s="1" t="s">
        <v>434</v>
      </c>
      <c r="C212" s="6" t="s">
        <v>445</v>
      </c>
      <c r="D212" s="1"/>
      <c r="E212" s="1"/>
      <c r="F212" s="3">
        <v>209</v>
      </c>
      <c r="G212" s="4"/>
      <c r="H212" s="14">
        <v>177</v>
      </c>
    </row>
    <row r="213" spans="1:9" ht="15.6" x14ac:dyDescent="0.3">
      <c r="A213" s="1" t="s">
        <v>444</v>
      </c>
      <c r="B213" s="1" t="s">
        <v>434</v>
      </c>
      <c r="C213" s="6" t="s">
        <v>446</v>
      </c>
      <c r="D213" s="1"/>
      <c r="E213" s="1"/>
      <c r="F213" s="3">
        <v>119</v>
      </c>
      <c r="G213" s="4"/>
      <c r="H213" s="14">
        <v>101</v>
      </c>
    </row>
    <row r="214" spans="1:9" ht="15.6" x14ac:dyDescent="0.3">
      <c r="A214" s="1" t="s">
        <v>433</v>
      </c>
      <c r="B214" s="1" t="s">
        <v>434</v>
      </c>
      <c r="C214" s="6" t="s">
        <v>435</v>
      </c>
      <c r="D214" s="1"/>
      <c r="E214" s="1"/>
      <c r="F214" s="3">
        <v>159</v>
      </c>
      <c r="G214" s="4"/>
      <c r="H214" s="14">
        <v>135</v>
      </c>
    </row>
    <row r="215" spans="1:9" ht="15.6" x14ac:dyDescent="0.3">
      <c r="A215" s="1" t="s">
        <v>466</v>
      </c>
      <c r="B215" s="1" t="s">
        <v>434</v>
      </c>
      <c r="C215" s="6" t="s">
        <v>467</v>
      </c>
      <c r="D215" s="1"/>
      <c r="E215" s="1"/>
      <c r="F215" s="3">
        <v>24.9</v>
      </c>
      <c r="G215" s="4"/>
      <c r="H215" s="14">
        <v>21</v>
      </c>
    </row>
    <row r="216" spans="1:9" ht="15.6" x14ac:dyDescent="0.3">
      <c r="A216" s="1" t="s">
        <v>449</v>
      </c>
      <c r="B216" s="1" t="s">
        <v>434</v>
      </c>
      <c r="C216" s="6" t="s">
        <v>450</v>
      </c>
      <c r="D216" s="1"/>
      <c r="E216" s="1"/>
      <c r="F216" s="3">
        <v>119</v>
      </c>
      <c r="G216" s="4"/>
      <c r="H216" s="14">
        <v>101</v>
      </c>
    </row>
    <row r="217" spans="1:9" ht="15.6" x14ac:dyDescent="0.3">
      <c r="A217" s="1" t="s">
        <v>464</v>
      </c>
      <c r="B217" s="1" t="s">
        <v>434</v>
      </c>
      <c r="C217" s="6" t="s">
        <v>465</v>
      </c>
      <c r="D217" s="1"/>
      <c r="E217" s="1"/>
      <c r="F217" s="3">
        <v>379</v>
      </c>
      <c r="G217" s="4"/>
      <c r="H217" s="14">
        <v>322</v>
      </c>
    </row>
    <row r="218" spans="1:9" ht="15.6" x14ac:dyDescent="0.3">
      <c r="A218" s="1" t="s">
        <v>463</v>
      </c>
      <c r="B218" s="1" t="s">
        <v>434</v>
      </c>
      <c r="C218" s="6" t="s">
        <v>460</v>
      </c>
      <c r="D218" s="1"/>
      <c r="E218" s="1"/>
      <c r="F218" s="3">
        <v>179</v>
      </c>
      <c r="G218" s="4"/>
      <c r="H218" s="14">
        <v>152</v>
      </c>
    </row>
    <row r="219" spans="1:9" ht="15.6" x14ac:dyDescent="0.3">
      <c r="A219" s="1" t="s">
        <v>387</v>
      </c>
      <c r="B219" s="1" t="s">
        <v>388</v>
      </c>
      <c r="C219" s="6" t="s">
        <v>389</v>
      </c>
      <c r="D219" s="1"/>
      <c r="E219" s="1" t="s">
        <v>390</v>
      </c>
      <c r="F219" s="3"/>
      <c r="G219" s="4"/>
      <c r="H219" s="14">
        <v>120</v>
      </c>
    </row>
    <row r="220" spans="1:9" ht="15.6" x14ac:dyDescent="0.3">
      <c r="A220" s="1" t="s">
        <v>392</v>
      </c>
      <c r="B220" s="1" t="s">
        <v>388</v>
      </c>
      <c r="C220" s="6" t="s">
        <v>391</v>
      </c>
      <c r="D220" s="1" t="s">
        <v>393</v>
      </c>
      <c r="E220" s="1" t="s">
        <v>390</v>
      </c>
      <c r="F220" s="3">
        <v>390</v>
      </c>
      <c r="G220" s="4"/>
      <c r="H220" s="14">
        <v>260</v>
      </c>
    </row>
    <row r="221" spans="1:9" ht="15.6" x14ac:dyDescent="0.3">
      <c r="A221" s="1" t="s">
        <v>476</v>
      </c>
      <c r="B221" s="1" t="s">
        <v>477</v>
      </c>
      <c r="C221" s="6">
        <v>50133</v>
      </c>
      <c r="D221" s="1" t="s">
        <v>478</v>
      </c>
      <c r="E221" s="1" t="s">
        <v>141</v>
      </c>
      <c r="F221" s="3"/>
      <c r="G221" s="4"/>
      <c r="H221" s="14">
        <v>5</v>
      </c>
    </row>
    <row r="222" spans="1:9" ht="15.6" x14ac:dyDescent="0.3">
      <c r="A222" s="1" t="s">
        <v>78</v>
      </c>
      <c r="B222" s="1" t="s">
        <v>79</v>
      </c>
      <c r="C222" s="6" t="s">
        <v>80</v>
      </c>
      <c r="D222" s="1"/>
      <c r="E222" s="1"/>
      <c r="F222" s="3">
        <v>19.899999999999999</v>
      </c>
      <c r="G222" s="4">
        <v>0.2</v>
      </c>
      <c r="H222" s="12">
        <f>SUM(F222*0.8)</f>
        <v>15.92</v>
      </c>
      <c r="I222" s="1"/>
    </row>
    <row r="223" spans="1:9" ht="15.6" x14ac:dyDescent="0.3">
      <c r="A223" s="1" t="s">
        <v>105</v>
      </c>
      <c r="B223" s="1" t="s">
        <v>110</v>
      </c>
      <c r="C223" s="6" t="s">
        <v>111</v>
      </c>
      <c r="D223" s="1"/>
      <c r="E223" s="1"/>
      <c r="F223" s="3">
        <v>7.5</v>
      </c>
      <c r="G223" s="4">
        <v>0.1</v>
      </c>
      <c r="H223" s="12">
        <f>SUM(F223*0.9)</f>
        <v>6.75</v>
      </c>
      <c r="I223" s="1"/>
    </row>
    <row r="224" spans="1:9" ht="15.6" x14ac:dyDescent="0.3">
      <c r="A224" s="1" t="s">
        <v>59</v>
      </c>
      <c r="B224" s="1" t="s">
        <v>62</v>
      </c>
      <c r="C224" s="6">
        <v>529603</v>
      </c>
      <c r="D224" s="1"/>
      <c r="E224" s="1"/>
      <c r="F224" s="3">
        <v>32.1</v>
      </c>
      <c r="G224" s="4">
        <v>0.3</v>
      </c>
      <c r="H224" s="12">
        <f>SUM(F224*0.7)</f>
        <v>22.47</v>
      </c>
      <c r="I224" s="1"/>
    </row>
    <row r="225" spans="1:9" ht="15.6" x14ac:dyDescent="0.3">
      <c r="A225" s="1" t="s">
        <v>59</v>
      </c>
      <c r="B225" s="1" t="s">
        <v>62</v>
      </c>
      <c r="C225" s="6">
        <v>529609502</v>
      </c>
      <c r="D225" s="1" t="s">
        <v>16</v>
      </c>
      <c r="E225" s="1"/>
      <c r="F225" s="3">
        <v>30</v>
      </c>
      <c r="G225" s="4">
        <v>0.3</v>
      </c>
      <c r="H225" s="12">
        <f>SUM(F225*0.85)</f>
        <v>25.5</v>
      </c>
      <c r="I225" s="1"/>
    </row>
    <row r="226" spans="1:9" ht="15.6" x14ac:dyDescent="0.3">
      <c r="A226" s="1" t="s">
        <v>217</v>
      </c>
      <c r="B226" s="1" t="s">
        <v>242</v>
      </c>
      <c r="C226" s="6" t="s">
        <v>243</v>
      </c>
      <c r="D226" s="1" t="s">
        <v>68</v>
      </c>
      <c r="E226" s="1"/>
      <c r="F226" s="3">
        <v>121</v>
      </c>
      <c r="G226" s="4">
        <v>0.2</v>
      </c>
      <c r="H226" s="12">
        <f>SUM(F226*0.8)</f>
        <v>96.800000000000011</v>
      </c>
      <c r="I226" s="1"/>
    </row>
    <row r="227" spans="1:9" ht="15.6" x14ac:dyDescent="0.3">
      <c r="A227" s="1" t="s">
        <v>217</v>
      </c>
      <c r="B227" s="1" t="s">
        <v>242</v>
      </c>
      <c r="C227" s="6" t="s">
        <v>260</v>
      </c>
      <c r="D227" s="1" t="s">
        <v>156</v>
      </c>
      <c r="E227" s="1"/>
      <c r="F227" s="3">
        <v>69</v>
      </c>
      <c r="G227" s="4">
        <v>0.15</v>
      </c>
      <c r="H227" s="12">
        <f>SUM(F227*0.85)</f>
        <v>58.65</v>
      </c>
      <c r="I227" s="1"/>
    </row>
    <row r="228" spans="1:9" ht="15.6" x14ac:dyDescent="0.3">
      <c r="A228" s="1" t="s">
        <v>326</v>
      </c>
      <c r="B228" s="1" t="s">
        <v>327</v>
      </c>
      <c r="C228" s="6" t="s">
        <v>328</v>
      </c>
      <c r="D228" s="1" t="s">
        <v>329</v>
      </c>
      <c r="E228" s="1" t="s">
        <v>68</v>
      </c>
      <c r="F228" s="3"/>
      <c r="G228" s="4"/>
      <c r="H228" s="14">
        <v>29</v>
      </c>
    </row>
    <row r="229" spans="1:9" ht="15.6" x14ac:dyDescent="0.3">
      <c r="A229" s="1" t="s">
        <v>32</v>
      </c>
      <c r="B229" s="1" t="s">
        <v>94</v>
      </c>
      <c r="C229" s="6" t="s">
        <v>95</v>
      </c>
      <c r="D229" s="1" t="s">
        <v>68</v>
      </c>
      <c r="E229" s="1"/>
      <c r="F229" s="3"/>
      <c r="G229" s="4"/>
      <c r="H229" s="12">
        <v>180</v>
      </c>
      <c r="I229" s="1"/>
    </row>
    <row r="230" spans="1:9" ht="15.6" x14ac:dyDescent="0.3">
      <c r="A230" s="1" t="s">
        <v>346</v>
      </c>
      <c r="B230" s="1" t="s">
        <v>336</v>
      </c>
      <c r="C230" s="6">
        <v>352500</v>
      </c>
      <c r="D230" s="1" t="s">
        <v>337</v>
      </c>
      <c r="E230" s="1" t="s">
        <v>68</v>
      </c>
      <c r="F230" s="3"/>
      <c r="G230" s="4"/>
      <c r="H230" s="14">
        <v>30</v>
      </c>
    </row>
    <row r="231" spans="1:9" ht="15.6" x14ac:dyDescent="0.3">
      <c r="A231" s="1" t="s">
        <v>232</v>
      </c>
      <c r="B231" s="1" t="s">
        <v>225</v>
      </c>
      <c r="C231" s="6" t="s">
        <v>261</v>
      </c>
      <c r="D231" s="1" t="s">
        <v>156</v>
      </c>
      <c r="E231" s="1"/>
      <c r="F231" s="3">
        <v>59</v>
      </c>
      <c r="G231" s="4">
        <v>0.15</v>
      </c>
      <c r="H231" s="12">
        <f>SUM(F231*0.85)</f>
        <v>50.15</v>
      </c>
      <c r="I231" s="1"/>
    </row>
    <row r="232" spans="1:9" ht="15.6" x14ac:dyDescent="0.3">
      <c r="A232" s="1" t="s">
        <v>230</v>
      </c>
      <c r="B232" s="1" t="s">
        <v>225</v>
      </c>
      <c r="C232" s="6" t="s">
        <v>263</v>
      </c>
      <c r="D232" s="1" t="s">
        <v>156</v>
      </c>
      <c r="E232" s="1"/>
      <c r="F232" s="3">
        <v>182</v>
      </c>
      <c r="G232" s="4">
        <v>0.15</v>
      </c>
      <c r="H232" s="12">
        <f>SUM(F232*0.8)</f>
        <v>145.6</v>
      </c>
      <c r="I232" s="1"/>
    </row>
    <row r="233" spans="1:9" ht="15.6" x14ac:dyDescent="0.3">
      <c r="A233" s="1" t="s">
        <v>257</v>
      </c>
      <c r="B233" s="1" t="s">
        <v>225</v>
      </c>
      <c r="C233" s="6" t="s">
        <v>262</v>
      </c>
      <c r="D233" s="1" t="s">
        <v>156</v>
      </c>
      <c r="E233" s="1"/>
      <c r="F233" s="3">
        <v>59</v>
      </c>
      <c r="G233" s="4">
        <v>0.15</v>
      </c>
      <c r="H233" s="12">
        <f>SUM(F233*0.8)</f>
        <v>47.2</v>
      </c>
      <c r="I233" s="1"/>
    </row>
    <row r="234" spans="1:9" ht="15.6" x14ac:dyDescent="0.3">
      <c r="A234" s="1" t="s">
        <v>217</v>
      </c>
      <c r="B234" s="1" t="s">
        <v>225</v>
      </c>
      <c r="C234" s="6" t="s">
        <v>226</v>
      </c>
      <c r="D234" s="1"/>
      <c r="E234" s="1"/>
      <c r="F234" s="3">
        <v>93</v>
      </c>
      <c r="G234" s="4">
        <v>0.2</v>
      </c>
      <c r="H234" s="12">
        <f>SUM(F234*0.8)</f>
        <v>74.400000000000006</v>
      </c>
      <c r="I234" s="1"/>
    </row>
    <row r="235" spans="1:9" ht="15.6" x14ac:dyDescent="0.3">
      <c r="A235" s="1" t="s">
        <v>416</v>
      </c>
      <c r="B235" s="1" t="s">
        <v>417</v>
      </c>
      <c r="C235" s="6" t="s">
        <v>418</v>
      </c>
      <c r="D235" s="1"/>
      <c r="E235" s="1" t="s">
        <v>68</v>
      </c>
      <c r="F235" s="3">
        <v>250</v>
      </c>
      <c r="G235" s="4"/>
      <c r="H235" s="14">
        <v>200</v>
      </c>
    </row>
    <row r="236" spans="1:9" ht="15.6" x14ac:dyDescent="0.3">
      <c r="A236" s="1" t="s">
        <v>408</v>
      </c>
      <c r="B236" s="1" t="s">
        <v>407</v>
      </c>
      <c r="C236" s="6" t="s">
        <v>406</v>
      </c>
      <c r="D236" s="1" t="s">
        <v>409</v>
      </c>
      <c r="E236" s="1" t="s">
        <v>68</v>
      </c>
      <c r="F236" s="3">
        <v>236</v>
      </c>
      <c r="G236" s="4"/>
      <c r="H236" s="14">
        <v>222</v>
      </c>
    </row>
    <row r="237" spans="1:9" ht="15.6" x14ac:dyDescent="0.3">
      <c r="A237" s="1" t="s">
        <v>424</v>
      </c>
      <c r="B237" s="1" t="s">
        <v>407</v>
      </c>
      <c r="C237" s="6" t="s">
        <v>423</v>
      </c>
      <c r="D237" s="1"/>
      <c r="E237" s="1" t="s">
        <v>68</v>
      </c>
      <c r="F237" s="3">
        <v>290</v>
      </c>
      <c r="G237" s="4"/>
      <c r="H237" s="14">
        <v>200</v>
      </c>
    </row>
    <row r="238" spans="1:9" ht="15.6" x14ac:dyDescent="0.3">
      <c r="A238" s="1" t="s">
        <v>381</v>
      </c>
      <c r="B238" s="1" t="s">
        <v>382</v>
      </c>
      <c r="C238" s="6" t="s">
        <v>383</v>
      </c>
      <c r="D238" s="1"/>
      <c r="E238" s="1"/>
      <c r="F238" s="3"/>
      <c r="G238" s="4"/>
      <c r="H238" s="14">
        <v>29</v>
      </c>
    </row>
    <row r="239" spans="1:9" ht="15.6" x14ac:dyDescent="0.3">
      <c r="A239" s="1" t="s">
        <v>217</v>
      </c>
      <c r="B239" s="1" t="s">
        <v>255</v>
      </c>
      <c r="C239" s="6" t="s">
        <v>256</v>
      </c>
      <c r="D239" s="1"/>
      <c r="E239" s="1"/>
      <c r="F239" s="3">
        <v>499</v>
      </c>
      <c r="G239" s="4">
        <v>0.2</v>
      </c>
      <c r="H239" s="12">
        <f>SUM(F239*0.8)</f>
        <v>399.20000000000005</v>
      </c>
      <c r="I239" s="1"/>
    </row>
    <row r="240" spans="1:9" ht="15.6" x14ac:dyDescent="0.3">
      <c r="A240" s="1" t="s">
        <v>378</v>
      </c>
      <c r="B240" s="1" t="s">
        <v>379</v>
      </c>
      <c r="C240" s="6" t="s">
        <v>378</v>
      </c>
      <c r="D240" s="1" t="s">
        <v>380</v>
      </c>
      <c r="E240" s="1"/>
      <c r="F240" s="3"/>
      <c r="G240" s="4"/>
      <c r="H240" s="14">
        <v>9</v>
      </c>
    </row>
    <row r="241" spans="1:9" ht="15.6" x14ac:dyDescent="0.3">
      <c r="A241" s="1" t="s">
        <v>135</v>
      </c>
      <c r="B241" s="1" t="s">
        <v>136</v>
      </c>
      <c r="C241" s="6" t="s">
        <v>137</v>
      </c>
      <c r="D241" s="1" t="s">
        <v>68</v>
      </c>
      <c r="E241" s="1"/>
      <c r="F241" s="3"/>
      <c r="G241" s="4"/>
      <c r="H241" s="13">
        <v>50</v>
      </c>
      <c r="I241" s="1"/>
    </row>
    <row r="242" spans="1:9" ht="15.6" x14ac:dyDescent="0.3">
      <c r="A242" s="1" t="s">
        <v>135</v>
      </c>
      <c r="B242" s="1" t="s">
        <v>136</v>
      </c>
      <c r="C242" s="6" t="s">
        <v>138</v>
      </c>
      <c r="D242" s="1" t="s">
        <v>68</v>
      </c>
      <c r="E242" s="1"/>
      <c r="F242" s="3"/>
      <c r="G242" s="4"/>
      <c r="H242" s="13">
        <v>70</v>
      </c>
      <c r="I242" s="1"/>
    </row>
    <row r="243" spans="1:9" ht="15.6" x14ac:dyDescent="0.3">
      <c r="A243" s="1" t="s">
        <v>32</v>
      </c>
      <c r="B243" s="1" t="s">
        <v>33</v>
      </c>
      <c r="C243" s="6" t="s">
        <v>34</v>
      </c>
      <c r="D243" s="1"/>
      <c r="E243" s="1"/>
      <c r="F243" s="3">
        <v>1650</v>
      </c>
      <c r="G243" s="4">
        <v>0.3</v>
      </c>
      <c r="H243" s="12">
        <f>SUM(F243*0.7)</f>
        <v>1155</v>
      </c>
      <c r="I243" s="1"/>
    </row>
    <row r="244" spans="1:9" ht="15.6" x14ac:dyDescent="0.3">
      <c r="A244" s="1" t="s">
        <v>32</v>
      </c>
      <c r="B244" s="1" t="s">
        <v>33</v>
      </c>
      <c r="C244" s="6" t="s">
        <v>73</v>
      </c>
      <c r="D244" s="1" t="s">
        <v>74</v>
      </c>
      <c r="E244" s="1"/>
      <c r="F244" s="3">
        <v>470</v>
      </c>
      <c r="G244" s="4">
        <v>0.2</v>
      </c>
      <c r="H244" s="12">
        <f>SUM(F244*0.8)</f>
        <v>376</v>
      </c>
      <c r="I244" s="1"/>
    </row>
    <row r="245" spans="1:9" ht="15.6" x14ac:dyDescent="0.3">
      <c r="A245" s="1" t="s">
        <v>32</v>
      </c>
      <c r="B245" s="1" t="s">
        <v>33</v>
      </c>
      <c r="C245" s="6" t="s">
        <v>73</v>
      </c>
      <c r="D245" s="1" t="s">
        <v>75</v>
      </c>
      <c r="E245" s="1"/>
      <c r="F245" s="3">
        <v>470</v>
      </c>
      <c r="G245" s="4">
        <v>0.2</v>
      </c>
      <c r="H245" s="12">
        <f>SUM(F245*0.8)</f>
        <v>376</v>
      </c>
      <c r="I245" s="1"/>
    </row>
    <row r="246" spans="1:9" ht="15.6" x14ac:dyDescent="0.3">
      <c r="A246" s="1" t="s">
        <v>345</v>
      </c>
      <c r="B246" s="1" t="s">
        <v>330</v>
      </c>
      <c r="C246" s="6"/>
      <c r="D246" s="1" t="s">
        <v>331</v>
      </c>
      <c r="E246" s="1"/>
      <c r="F246" s="3">
        <v>69</v>
      </c>
      <c r="G246" s="4"/>
      <c r="H246" s="14">
        <v>55</v>
      </c>
    </row>
    <row r="247" spans="1:9" ht="15.6" x14ac:dyDescent="0.3">
      <c r="A247" s="1" t="s">
        <v>375</v>
      </c>
      <c r="B247" s="1" t="s">
        <v>376</v>
      </c>
      <c r="C247" s="6" t="s">
        <v>377</v>
      </c>
      <c r="D247" s="1"/>
      <c r="E247" s="1" t="s">
        <v>68</v>
      </c>
      <c r="F247" s="3">
        <v>99</v>
      </c>
      <c r="G247" s="4"/>
      <c r="H247" s="14">
        <v>50</v>
      </c>
    </row>
    <row r="248" spans="1:9" ht="15.6" x14ac:dyDescent="0.3">
      <c r="A248" s="1" t="s">
        <v>178</v>
      </c>
      <c r="B248" s="1" t="s">
        <v>179</v>
      </c>
      <c r="C248" s="6" t="s">
        <v>180</v>
      </c>
      <c r="D248" s="1"/>
      <c r="E248" s="1"/>
      <c r="F248" s="3">
        <v>219</v>
      </c>
      <c r="G248" s="4">
        <v>0.3</v>
      </c>
      <c r="H248" s="12">
        <f>SUM(F248*0.7)</f>
        <v>153.29999999999998</v>
      </c>
      <c r="I248" s="1"/>
    </row>
    <row r="249" spans="1:9" ht="15.6" x14ac:dyDescent="0.3">
      <c r="A249" s="1" t="s">
        <v>172</v>
      </c>
      <c r="B249" s="1" t="s">
        <v>314</v>
      </c>
      <c r="C249" s="6" t="s">
        <v>181</v>
      </c>
      <c r="D249" s="1" t="s">
        <v>121</v>
      </c>
      <c r="E249" s="1"/>
      <c r="F249" s="3">
        <v>359</v>
      </c>
      <c r="G249" s="4">
        <v>0.4</v>
      </c>
      <c r="H249" s="12">
        <f>SUM(F249*0.6)</f>
        <v>215.4</v>
      </c>
      <c r="I249" s="1"/>
    </row>
    <row r="250" spans="1:9" ht="15.6" x14ac:dyDescent="0.3">
      <c r="A250" s="1" t="s">
        <v>169</v>
      </c>
      <c r="B250" s="1" t="s">
        <v>210</v>
      </c>
      <c r="C250" s="6" t="s">
        <v>211</v>
      </c>
      <c r="D250" s="1"/>
      <c r="E250" s="1"/>
      <c r="F250" s="3">
        <v>360</v>
      </c>
      <c r="G250" s="4">
        <v>0.15</v>
      </c>
      <c r="H250" s="12">
        <f>SUM(F250*0.85)</f>
        <v>306</v>
      </c>
      <c r="I250" s="1"/>
    </row>
    <row r="251" spans="1:9" ht="15.6" x14ac:dyDescent="0.3">
      <c r="A251" s="1" t="s">
        <v>307</v>
      </c>
      <c r="B251" s="1" t="s">
        <v>210</v>
      </c>
      <c r="C251" s="6" t="s">
        <v>308</v>
      </c>
      <c r="D251" s="1" t="s">
        <v>68</v>
      </c>
      <c r="E251" s="1"/>
      <c r="F251" s="3"/>
      <c r="G251" s="4"/>
      <c r="H251" s="13">
        <v>39</v>
      </c>
      <c r="I251" s="1"/>
    </row>
    <row r="252" spans="1:9" ht="15.6" x14ac:dyDescent="0.3">
      <c r="A252" s="1" t="s">
        <v>495</v>
      </c>
      <c r="B252" s="1" t="s">
        <v>413</v>
      </c>
      <c r="C252" s="6" t="s">
        <v>498</v>
      </c>
      <c r="D252" s="1" t="s">
        <v>499</v>
      </c>
      <c r="E252" s="1"/>
      <c r="F252" s="3">
        <v>650</v>
      </c>
      <c r="G252" s="4"/>
      <c r="H252" s="14">
        <v>390</v>
      </c>
    </row>
    <row r="253" spans="1:9" ht="15.6" x14ac:dyDescent="0.3">
      <c r="A253" s="1" t="s">
        <v>415</v>
      </c>
      <c r="B253" s="1" t="s">
        <v>413</v>
      </c>
      <c r="C253" s="6" t="s">
        <v>414</v>
      </c>
      <c r="D253" s="1" t="s">
        <v>399</v>
      </c>
      <c r="E253" s="1" t="s">
        <v>68</v>
      </c>
      <c r="F253" s="3">
        <v>299</v>
      </c>
      <c r="G253" s="4"/>
      <c r="H253" s="14">
        <v>250</v>
      </c>
    </row>
    <row r="254" spans="1:9" ht="15.6" x14ac:dyDescent="0.3">
      <c r="A254" s="1" t="s">
        <v>32</v>
      </c>
      <c r="B254" s="1" t="s">
        <v>413</v>
      </c>
      <c r="C254" s="6" t="s">
        <v>432</v>
      </c>
      <c r="D254" s="1"/>
      <c r="E254" s="1" t="s">
        <v>68</v>
      </c>
      <c r="F254" s="3">
        <v>20</v>
      </c>
      <c r="G254" s="4"/>
      <c r="H254" s="14">
        <v>15</v>
      </c>
    </row>
    <row r="255" spans="1:9" ht="15.6" x14ac:dyDescent="0.3">
      <c r="A255" s="1" t="s">
        <v>360</v>
      </c>
      <c r="B255" s="1" t="s">
        <v>361</v>
      </c>
      <c r="C255" s="6" t="s">
        <v>362</v>
      </c>
      <c r="D255" s="1"/>
      <c r="E255" s="1"/>
      <c r="F255" s="3">
        <v>99</v>
      </c>
      <c r="G255" s="4"/>
      <c r="H255" s="14">
        <v>69</v>
      </c>
    </row>
    <row r="256" spans="1:9" ht="15.6" x14ac:dyDescent="0.3">
      <c r="A256" s="1" t="s">
        <v>53</v>
      </c>
      <c r="B256" s="1"/>
      <c r="C256" s="6" t="s">
        <v>54</v>
      </c>
      <c r="D256" s="1"/>
      <c r="E256" s="1"/>
      <c r="F256" s="3">
        <v>8.5</v>
      </c>
      <c r="G256" s="4">
        <v>0.15</v>
      </c>
      <c r="H256" s="12">
        <f>SUM(F256*0.85)</f>
        <v>7.2249999999999996</v>
      </c>
      <c r="I256" s="1"/>
    </row>
    <row r="257" spans="1:8" ht="15.6" x14ac:dyDescent="0.3">
      <c r="A257" s="1" t="s">
        <v>473</v>
      </c>
      <c r="B257" s="1"/>
      <c r="C257" s="6">
        <v>11732</v>
      </c>
      <c r="D257" s="1" t="s">
        <v>472</v>
      </c>
      <c r="E257" s="1" t="s">
        <v>485</v>
      </c>
      <c r="F257" s="3">
        <v>8.5500000000000007</v>
      </c>
      <c r="G257" s="4"/>
      <c r="H257" s="14">
        <v>6.9</v>
      </c>
    </row>
  </sheetData>
  <sheetProtection algorithmName="SHA-512" hashValue="WKtXYh5R41AxI/Yyj/66IVNlU8IO6/uVDLUxaH81zYCl2p8jrrRMGOomF3eCWNg4Nyo40BFP+29/8DVjPf5Cgw==" saltValue="gsSznzPH+SKQVEXLrFptgA==" spinCount="100000" sheet="1" objects="1" scenarios="1"/>
  <sortState ref="A2:I257">
    <sortCondition ref="B2:B257"/>
    <sortCondition ref="A2:A25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Liste WEB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 Kennerknecht</dc:creator>
  <cp:lastModifiedBy>Alfons Kennerknecht</cp:lastModifiedBy>
  <cp:lastPrinted>2025-10-11T09:19:17Z</cp:lastPrinted>
  <dcterms:created xsi:type="dcterms:W3CDTF">2025-09-10T07:00:24Z</dcterms:created>
  <dcterms:modified xsi:type="dcterms:W3CDTF">2026-06-01T17:58:48Z</dcterms:modified>
</cp:coreProperties>
</file>